
<file path=[Content_Types].xml><?xml version="1.0" encoding="utf-8"?>
<Types xmlns="http://schemas.openxmlformats.org/package/2006/content-types">
  <Override PartName="/xl/worksheets/sheet24.xml" ContentType="application/vnd.openxmlformats-officedocument.spreadsheetml.worksheet+xml"/>
  <Override PartName="/xl/worksheets/sheet35.xml" ContentType="application/vnd.openxmlformats-officedocument.spreadsheetml.worksheet+xml"/>
  <Override PartName="/xl/worksheets/sheet13.xml" ContentType="application/vnd.openxmlformats-officedocument.spreadsheetml.worksheet+xml"/>
  <Override PartName="/xl/worksheets/sheet42.xml" ContentType="application/vnd.openxmlformats-officedocument.spreadsheetml.worksheet+xml"/>
  <Override PartName="/xl/styles.xml" ContentType="application/vnd.openxmlformats-officedocument.spreadsheetml.styles+xml"/>
  <Override PartName="/xl/drawings/drawing6.xml" ContentType="application/vnd.openxmlformats-officedocument.drawing+xml"/>
  <Override PartName="/xl/drawings/drawing39.xml" ContentType="application/vnd.openxmlformats-officedocument.drawing+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worksheets/sheet40.xml" ContentType="application/vnd.openxmlformats-officedocument.spreadsheetml.worksheet+xml"/>
  <Override PartName="/xl/drawings/drawing4.xml" ContentType="application/vnd.openxmlformats-officedocument.drawing+xml"/>
  <Override PartName="/xl/drawings/drawing17.xml" ContentType="application/vnd.openxmlformats-officedocument.drawing+xml"/>
  <Override PartName="/xl/drawings/drawing28.xml" ContentType="application/vnd.openxmlformats-officedocument.drawing+xml"/>
  <Override PartName="/xl/drawings/drawing37.xml" ContentType="application/vnd.openxmlformats-officedocument.drawing+xml"/>
  <Default Extension="rels" ContentType="application/vnd.openxmlformats-package.relationships+xml"/>
  <Default Extension="xml" ContentType="application/xml"/>
  <Override PartName="/xl/worksheets/sheet5.xml" ContentType="application/vnd.openxmlformats-officedocument.spreadsheetml.worksheet+xml"/>
  <Override PartName="/xl/drawings/drawing2.xml" ContentType="application/vnd.openxmlformats-officedocument.drawing+xml"/>
  <Override PartName="/xl/drawings/drawing15.xml" ContentType="application/vnd.openxmlformats-officedocument.drawing+xml"/>
  <Override PartName="/xl/drawings/drawing26.xml" ContentType="application/vnd.openxmlformats-officedocument.drawing+xml"/>
  <Override PartName="/xl/drawings/drawing35.xml" ContentType="application/vnd.openxmlformats-officedocument.drawing+xml"/>
  <Override PartName="/xl/worksheets/sheet3.xml" ContentType="application/vnd.openxmlformats-officedocument.spreadsheetml.worksheet+xml"/>
  <Override PartName="/xl/drawings/drawing13.xml" ContentType="application/vnd.openxmlformats-officedocument.drawing+xml"/>
  <Override PartName="/xl/drawings/drawing22.xml" ContentType="application/vnd.openxmlformats-officedocument.drawing+xml"/>
  <Override PartName="/xl/drawings/drawing24.xml" ContentType="application/vnd.openxmlformats-officedocument.drawing+xml"/>
  <Override PartName="/xl/drawings/drawing33.xml" ContentType="application/vnd.openxmlformats-officedocument.drawing+xml"/>
  <Override PartName="/xl/worksheets/sheet1.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drawings/drawing11.xml" ContentType="application/vnd.openxmlformats-officedocument.drawing+xml"/>
  <Override PartName="/xl/drawings/drawing20.xml" ContentType="application/vnd.openxmlformats-officedocument.drawing+xml"/>
  <Override PartName="/xl/drawings/drawing31.xml" ContentType="application/vnd.openxmlformats-officedocument.drawing+xml"/>
  <Override PartName="/xl/drawings/drawing40.xml" ContentType="application/vnd.openxmlformats-officedocument.drawing+xml"/>
  <Override PartName="/xl/worksheets/sheet29.xml" ContentType="application/vnd.openxmlformats-officedocument.spreadsheetml.worksheet+xml"/>
  <Override PartName="/xl/worksheets/sheet38.xml" ContentType="application/vnd.openxmlformats-officedocument.spreadsheetml.worksheet+xml"/>
  <Override PartName="/xl/worksheets/sheet47.xml" ContentType="application/vnd.openxmlformats-officedocument.spreadsheetml.worksheet+xml"/>
  <Override PartName="/xl/sharedStrings.xml" ContentType="application/vnd.openxmlformats-officedocument.spreadsheetml.sharedStrings+xml"/>
  <Override PartName="/xl/worksheets/sheet18.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45.xml" ContentType="application/vnd.openxmlformats-officedocument.spreadsheetml.worksheet+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43.xml" ContentType="application/vnd.openxmlformats-officedocument.spreadsheetml.worksheet+xml"/>
  <Default Extension="bin" ContentType="application/vnd.openxmlformats-officedocument.spreadsheetml.printerSettings"/>
  <Default Extension="png" ContentType="image/png"/>
  <Override PartName="/xl/drawings/drawing9.xml" ContentType="application/vnd.openxmlformats-officedocument.drawing+xml"/>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worksheets/sheet50.xml" ContentType="application/vnd.openxmlformats-officedocument.spreadsheetml.worksheet+xml"/>
  <Override PartName="/xl/drawings/drawing7.xml" ContentType="application/vnd.openxmlformats-officedocument.drawing+xml"/>
  <Override PartName="/xl/drawings/drawing29.xml" ContentType="application/vnd.openxmlformats-officedocument.drawing+xml"/>
  <Override PartName="/xl/drawings/drawing38.xml" ContentType="application/vnd.openxmlformats-officedocument.drawing+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drawings/drawing5.xml" ContentType="application/vnd.openxmlformats-officedocument.drawing+xml"/>
  <Override PartName="/xl/drawings/drawing18.xml" ContentType="application/vnd.openxmlformats-officedocument.drawing+xml"/>
  <Override PartName="/xl/drawings/drawing27.xml" ContentType="application/vnd.openxmlformats-officedocument.drawing+xml"/>
  <Override PartName="/xl/drawings/drawing36.xml" ContentType="application/vnd.openxmlformats-officedocument.drawing+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drawings/drawing3.xml" ContentType="application/vnd.openxmlformats-officedocument.drawing+xml"/>
  <Override PartName="/xl/drawings/drawing16.xml" ContentType="application/vnd.openxmlformats-officedocument.drawing+xml"/>
  <Override PartName="/xl/drawings/drawing25.xml" ContentType="application/vnd.openxmlformats-officedocument.drawing+xml"/>
  <Override PartName="/xl/drawings/drawing34.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drawings/drawing1.xml" ContentType="application/vnd.openxmlformats-officedocument.drawing+xml"/>
  <Override PartName="/xl/drawings/drawing14.xml" ContentType="application/vnd.openxmlformats-officedocument.drawing+xml"/>
  <Override PartName="/xl/drawings/drawing23.xml" ContentType="application/vnd.openxmlformats-officedocument.drawing+xml"/>
  <Override PartName="/xl/drawings/drawing32.xml" ContentType="application/vnd.openxmlformats-officedocument.drawing+xml"/>
  <Override PartName="/xl/drawings/drawing41.xml" ContentType="application/vnd.openxmlformats-officedocument.drawing+xml"/>
  <Default Extension="gif" ContentType="image/gif"/>
  <Default Extension="vml" ContentType="application/vnd.openxmlformats-officedocument.vmlDrawing"/>
  <Override PartName="/xl/drawings/drawing12.xml" ContentType="application/vnd.openxmlformats-officedocument.drawing+xml"/>
  <Override PartName="/xl/drawings/drawing21.xml" ContentType="application/vnd.openxmlformats-officedocument.drawing+xml"/>
  <Override PartName="/xl/drawings/drawing30.xml" ContentType="application/vnd.openxmlformats-officedocument.drawing+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39.xml" ContentType="application/vnd.openxmlformats-officedocument.spreadsheetml.worksheet+xml"/>
  <Override PartName="/xl/worksheets/sheet48.xml" ContentType="application/vnd.openxmlformats-officedocument.spreadsheetml.worksheet+xml"/>
  <Override PartName="/xl/drawings/drawing10.xml" ContentType="application/vnd.openxmlformats-officedocument.drawing+xml"/>
  <Override PartName="/xl/worksheets/sheet17.xml" ContentType="application/vnd.openxmlformats-officedocument.spreadsheetml.worksheet+xml"/>
  <Override PartName="/xl/worksheets/sheet26.xml" ContentType="application/vnd.openxmlformats-officedocument.spreadsheetml.worksheet+xml"/>
  <Override PartName="/xl/worksheets/sheet37.xml" ContentType="application/vnd.openxmlformats-officedocument.spreadsheetml.worksheet+xml"/>
  <Override PartName="/xl/worksheets/sheet46.xml" ContentType="application/vnd.openxmlformats-officedocument.spreadsheetml.worksheet+xml"/>
  <Override PartName="/docProps/core.xml" ContentType="application/vnd.openxmlformats-package.core-properties+xml"/>
  <Override PartName="/xl/worksheets/sheet15.xml" ContentType="application/vnd.openxmlformats-officedocument.spreadsheetml.worksheet+xml"/>
  <Override PartName="/xl/worksheets/sheet44.xml" ContentType="application/vnd.openxmlformats-officedocument.spreadsheetml.worksheet+xml"/>
  <Override PartName="/xl/worksheets/sheet9.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drawings/drawing8.xml" ContentType="application/vnd.openxmlformats-officedocument.drawing+xml"/>
  <Override PartName="/xl/drawings/drawing19.xml" ContentType="application/vnd.openxmlformats-officedocument.drawing+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codeName="ThisWorkbook" defaultThemeVersion="124226"/>
  <bookViews>
    <workbookView xWindow="0" yWindow="120" windowWidth="16890" windowHeight="11760"/>
  </bookViews>
  <sheets>
    <sheet name="Copertina" sheetId="21" r:id="rId1"/>
    <sheet name="TriangVerdiE2010" sheetId="22" r:id="rId2"/>
    <sheet name="TriangVerdiE2003" sheetId="23" r:id="rId3"/>
    <sheet name="DB_Moduli" sheetId="34" r:id="rId4"/>
    <sheet name="DB_Filtri" sheetId="35" r:id="rId5"/>
    <sheet name="Schedina" sheetId="25" r:id="rId6"/>
    <sheet name="Formatt_Cond" sheetId="26" r:id="rId7"/>
    <sheet name="Protez_Foglio" sheetId="29" r:id="rId8"/>
    <sheet name="Word_Art" sheetId="31" r:id="rId9"/>
    <sheet name="SceltaRapidaWindows" sheetId="61" r:id="rId10"/>
    <sheet name="SceltaRapidaExcel" sheetId="62" r:id="rId11"/>
    <sheet name="Lezioni_2013" sheetId="1" r:id="rId12"/>
    <sheet name="Mascherine" sheetId="54" r:id="rId13"/>
    <sheet name="Esercizio_2013" sheetId="55" r:id="rId14"/>
    <sheet name="GestioneDate" sheetId="60" r:id="rId15"/>
    <sheet name="Cerca_Vert" sheetId="58" r:id="rId16"/>
    <sheet name="Concatena" sheetId="59" r:id="rId17"/>
    <sheet name="Riferimenti" sheetId="28" r:id="rId18"/>
    <sheet name="Estensioni" sheetId="57" r:id="rId19"/>
    <sheet name="Gruppo" sheetId="56" r:id="rId20"/>
    <sheet name="Avvio" sheetId="11" r:id="rId21"/>
    <sheet name="Finestra" sheetId="3" r:id="rId22"/>
    <sheet name="Cella" sheetId="4" r:id="rId23"/>
    <sheet name="FormCelle" sheetId="19" r:id="rId24"/>
    <sheet name="BordiGrigi" sheetId="51" r:id="rId25"/>
    <sheet name="Riquadri" sheetId="52" r:id="rId26"/>
    <sheet name="Tasti" sheetId="13" r:id="rId27"/>
    <sheet name="Opzioni_Excel" sheetId="38" r:id="rId28"/>
    <sheet name="Aiuto" sheetId="27" r:id="rId29"/>
    <sheet name="Nuovo" sheetId="46" r:id="rId30"/>
    <sheet name="Esistente" sheetId="47" r:id="rId31"/>
    <sheet name="Apri" sheetId="48" r:id="rId32"/>
    <sheet name="GestioneRis" sheetId="40" r:id="rId33"/>
    <sheet name="Selezione" sheetId="42" r:id="rId34"/>
    <sheet name="Simboli" sheetId="16" r:id="rId35"/>
    <sheet name="Data" sheetId="5" r:id="rId36"/>
    <sheet name="DataForm" sheetId="8" r:id="rId37"/>
    <sheet name="Adesso" sheetId="9" r:id="rId38"/>
    <sheet name="Oggi" sheetId="10" r:id="rId39"/>
    <sheet name="Anno" sheetId="44" r:id="rId40"/>
    <sheet name="Mese" sheetId="49" r:id="rId41"/>
    <sheet name="Somma" sheetId="36" r:id="rId42"/>
    <sheet name="SE" sheetId="37" r:id="rId43"/>
    <sheet name="SubTotale" sheetId="18" r:id="rId44"/>
    <sheet name="Copia_IS" sheetId="20" r:id="rId45"/>
    <sheet name="Copia_Files" sheetId="14" r:id="rId46"/>
    <sheet name="PosizCurs" sheetId="15" r:id="rId47"/>
    <sheet name="RicercaFile" sheetId="50" r:id="rId48"/>
    <sheet name="DB_Ordina" sheetId="33" r:id="rId49"/>
    <sheet name="Lotto" sheetId="53" r:id="rId50"/>
  </sheets>
  <externalReferences>
    <externalReference r:id="rId51"/>
  </externalReferences>
  <definedNames>
    <definedName name="__goback" localSheetId="10">SceltaRapidaExcel!$C$1883</definedName>
    <definedName name="_xlnm._FilterDatabase" localSheetId="13" hidden="1">Esercizio_2013!$A$4:$U$58</definedName>
    <definedName name="_xlnm._FilterDatabase" localSheetId="5" hidden="1">Schedina!$B$3:$I$18</definedName>
    <definedName name="_Key1" hidden="1">#REF!</definedName>
    <definedName name="_Order1" hidden="1">255</definedName>
    <definedName name="_Sort" hidden="1">#REF!</definedName>
    <definedName name="Aiuto">Aiuto!$A$1</definedName>
    <definedName name="Apri_File_Nuovo">Nuovo!$A$1</definedName>
    <definedName name="_xlnm.Print_Area" localSheetId="45">Copia_Files!$B$1:$B$122</definedName>
    <definedName name="Avvio">Avvio!$A$1</definedName>
    <definedName name="bmbacktotop" localSheetId="10">SceltaRapidaExcel!$B$4</definedName>
    <definedName name="BordiGrigi">BordiGrigi!$A$1</definedName>
    <definedName name="BottoneExcelOrig">TriangVerdiE2003!$B$9</definedName>
    <definedName name="Cella_Contenuti">Cella!$A$1</definedName>
    <definedName name="Cella_Form">FormCelle!$A$1</definedName>
    <definedName name="Cella_FormInvis">Lezioni_2013!$A$928</definedName>
    <definedName name="Copertina">Copertina!$A$1</definedName>
    <definedName name="Copia">Copia_Files!$A$1</definedName>
    <definedName name="Copia_Incolla">Copia_Files!$A$50</definedName>
    <definedName name="Copia_Incolla_Spec">Copia_IS!$A$1</definedName>
    <definedName name="Correzione_Cella">Lezioni_2013!$A$147</definedName>
    <definedName name="Ctrl_Alt_Canc">Lezioni_2013!$A$191</definedName>
    <definedName name="DataOdierna">[1]Scadenze!$G$1</definedName>
    <definedName name="Date">Data!$A$1</definedName>
    <definedName name="Date_Visual">DataForm!$A$1</definedName>
    <definedName name="DBFornitori">Esercizio_2013!$A$67:$D$72</definedName>
    <definedName name="Estensioni">Estensioni!$A$1</definedName>
    <definedName name="File_Esistente">Esistente!$A$1</definedName>
    <definedName name="find_file" localSheetId="47">RicercaFile!$B$1</definedName>
    <definedName name="Finestra_Nomi">Finestra!$A$1</definedName>
    <definedName name="FoglioVarie">Lezioni_2013!$A$978</definedName>
    <definedName name="Funione_SE">SE!$A$1</definedName>
    <definedName name="Funzione_Adesso">Adesso!$A$1</definedName>
    <definedName name="Funzione_Anno">Anno!$A$1</definedName>
    <definedName name="Funzione_inserimento">Lezioni_2013!$A$680</definedName>
    <definedName name="Funzione_Mese">Mese!$A$1</definedName>
    <definedName name="Funzione_OGGI">Oggi!$A$1</definedName>
    <definedName name="Funzione_Somma">Somma!$A$1</definedName>
    <definedName name="Funzione_Subtotale">SubTotale!$A$1</definedName>
    <definedName name="Gestione_Risorse">GestioneRis!$A$1</definedName>
    <definedName name="Gruppo">Gruppo!$A$1</definedName>
    <definedName name="Lezione02">Lezioni_2013!$B$50</definedName>
    <definedName name="Lotto">Lotto!$A$1</definedName>
    <definedName name="Menu_Schede">Finestra!$A$73</definedName>
    <definedName name="Movimento" localSheetId="24">#REF!</definedName>
    <definedName name="Movimento" localSheetId="15">#REF!</definedName>
    <definedName name="Movimento" localSheetId="19">#REF!</definedName>
    <definedName name="Movimento" localSheetId="47">#REF!</definedName>
    <definedName name="Movimento" localSheetId="25">#REF!</definedName>
    <definedName name="Movimento">#REF!</definedName>
    <definedName name="Opzioni">Opzioni_Excel!$A$1</definedName>
    <definedName name="Ordinamento">Lezioni_2013!$A$816</definedName>
    <definedName name="Percentuale_Differenza">Esercizio_2013!$R$1</definedName>
    <definedName name="Posizione_Cursore_2007">PosizCurs!$A$95</definedName>
    <definedName name="Ricerca_Files">RicercaFile!$A$1</definedName>
    <definedName name="Riferimenti_Assoluti_Relativi">Lezioni_2013!$A$304</definedName>
    <definedName name="Saldo" localSheetId="24">#REF!</definedName>
    <definedName name="Saldo" localSheetId="15">#REF!</definedName>
    <definedName name="Saldo" localSheetId="19">#REF!</definedName>
    <definedName name="Saldo" localSheetId="47">#REF!</definedName>
    <definedName name="Saldo" localSheetId="25">#REF!</definedName>
    <definedName name="Saldo">#REF!</definedName>
    <definedName name="SaldoPrecedente" localSheetId="24">#REF!</definedName>
    <definedName name="SaldoPrecedente" localSheetId="15">#REF!</definedName>
    <definedName name="SaldoPrecedente" localSheetId="19">#REF!</definedName>
    <definedName name="SaldoPrecedente" localSheetId="47">#REF!</definedName>
    <definedName name="SaldoPrecedente" localSheetId="25">#REF!</definedName>
    <definedName name="SaldoPrecedente">#REF!</definedName>
    <definedName name="Scheda_Svuluppo">Lezioni_2013!$A$709</definedName>
    <definedName name="Selezione_Oggetti">Selezione!$A$1</definedName>
    <definedName name="Simboli_ASCII">Simboli!$A$1</definedName>
    <definedName name="Stampare_Finestra">Lezioni_2013!$A$324</definedName>
    <definedName name="Stampare_Logo">Lezioni_2013!$A$749</definedName>
    <definedName name="Subtotali">Lezioni_2013!$A$845</definedName>
    <definedName name="TabellaLotto">Lotto!$A$22:$E$23</definedName>
    <definedName name="TabellaLottoEstrazioni">Lotto!$A$10:$V$20</definedName>
    <definedName name="TabellaSettimana" localSheetId="24">#REF!</definedName>
    <definedName name="TabellaSettimana" localSheetId="35">Data!$D$13:$J$14</definedName>
    <definedName name="TabellaSettimana" localSheetId="19">#REF!</definedName>
    <definedName name="TabellaSettimana" localSheetId="47">#REF!</definedName>
    <definedName name="TabellaSettimana" localSheetId="25">#REF!</definedName>
    <definedName name="TabellaSettimana">#REF!</definedName>
    <definedName name="Tasti_Excel">Tasti!$A$1</definedName>
    <definedName name="Tasti_Tutti">SceltaRapidaExcel!$A$1</definedName>
    <definedName name="TipologiaSpese">[1]Spese!$E$690:$F$702</definedName>
    <definedName name="_xlnm.Print_Titles" localSheetId="28">Aiuto!$1:$1</definedName>
    <definedName name="_xlnm.Print_Titles" localSheetId="16">Concatena!$1:$1</definedName>
    <definedName name="_xlnm.Print_Titles" localSheetId="45">Copia_Files!$1:$1</definedName>
    <definedName name="_xlnm.Print_Titles" localSheetId="44">Copia_IS!$1:$1</definedName>
    <definedName name="_xlnm.Print_Titles" localSheetId="6">Formatt_Cond!$1:$1</definedName>
    <definedName name="_xlnm.Print_Titles" localSheetId="19">Gruppo!$1:$1</definedName>
    <definedName name="_xlnm.Print_Titles" localSheetId="11">Lezioni_2013!$1:$2</definedName>
    <definedName name="_xlnm.Print_Titles" localSheetId="7">Protez_Foglio!$1:$1</definedName>
    <definedName name="_xlnm.Print_Titles" localSheetId="47">RicercaFile!$1:$1</definedName>
    <definedName name="_xlnm.Print_Titles" localSheetId="17">Riferimenti!$1:$1</definedName>
    <definedName name="_xlnm.Print_Titles" localSheetId="25">Riquadri!$1:$1</definedName>
    <definedName name="_xlnm.Print_Titles" localSheetId="2">TriangVerdiE2003!$1:$2</definedName>
    <definedName name="xxxx" hidden="1">#REF!</definedName>
  </definedNames>
  <calcPr calcId="124519"/>
</workbook>
</file>

<file path=xl/calcChain.xml><?xml version="1.0" encoding="utf-8"?>
<calcChain xmlns="http://schemas.openxmlformats.org/spreadsheetml/2006/main">
  <c r="J262" i="16"/>
  <c r="J261"/>
  <c r="L6"/>
  <c r="C1972" i="62"/>
  <c r="C1969"/>
  <c r="C1734"/>
  <c r="C1731"/>
  <c r="C1729"/>
  <c r="C1726"/>
  <c r="C1712"/>
  <c r="C1707"/>
  <c r="C1704"/>
  <c r="C1674"/>
  <c r="C1380"/>
  <c r="C1377"/>
  <c r="C1374"/>
  <c r="C1359"/>
  <c r="C1358"/>
  <c r="C1338"/>
  <c r="B54" i="60"/>
  <c r="B62"/>
  <c r="B64"/>
  <c r="B74"/>
  <c r="B120"/>
  <c r="B166"/>
  <c r="L7" i="16"/>
  <c r="L8" s="1"/>
  <c r="L9" s="1"/>
  <c r="L10" s="1"/>
  <c r="L11" s="1"/>
  <c r="L12" s="1"/>
  <c r="L13" s="1"/>
  <c r="L14" s="1"/>
  <c r="L15" s="1"/>
  <c r="L16" s="1"/>
  <c r="L17" s="1"/>
  <c r="L18" s="1"/>
  <c r="L19" s="1"/>
  <c r="L20" s="1"/>
  <c r="L21" s="1"/>
  <c r="L22" s="1"/>
  <c r="L23" s="1"/>
  <c r="L24" s="1"/>
  <c r="L25" s="1"/>
  <c r="L26" s="1"/>
  <c r="L27" s="1"/>
  <c r="L28" s="1"/>
  <c r="L29" s="1"/>
  <c r="L30" s="1"/>
  <c r="L31" s="1"/>
  <c r="L32" s="1"/>
  <c r="L33" s="1"/>
  <c r="L34" s="1"/>
  <c r="L35" s="1"/>
  <c r="J260"/>
  <c r="C10"/>
  <c r="C9"/>
  <c r="B1106" i="1"/>
  <c r="B1104"/>
  <c r="B1099"/>
  <c r="B5" i="55"/>
  <c r="G16" i="16"/>
  <c r="C1" i="53"/>
  <c r="D1"/>
  <c r="D4" s="1"/>
  <c r="B2"/>
  <c r="G2"/>
  <c r="L2"/>
  <c r="Q2"/>
  <c r="A4"/>
  <c r="B4"/>
  <c r="B5" s="1"/>
  <c r="C4"/>
  <c r="C5" s="1"/>
  <c r="C10"/>
  <c r="D10"/>
  <c r="E10"/>
  <c r="F10"/>
  <c r="H10"/>
  <c r="I10"/>
  <c r="J10"/>
  <c r="K10"/>
  <c r="M10"/>
  <c r="N10"/>
  <c r="O10"/>
  <c r="P10"/>
  <c r="R10"/>
  <c r="S10"/>
  <c r="T10"/>
  <c r="U10"/>
  <c r="Y10"/>
  <c r="Y14" s="1"/>
  <c r="X11"/>
  <c r="X12"/>
  <c r="Y12"/>
  <c r="X13"/>
  <c r="X14"/>
  <c r="X15"/>
  <c r="X16"/>
  <c r="X17"/>
  <c r="X18"/>
  <c r="X19"/>
  <c r="X20"/>
  <c r="Y20"/>
  <c r="C27" i="20"/>
  <c r="C28" s="1"/>
  <c r="C29"/>
  <c r="D28"/>
  <c r="D29" s="1"/>
  <c r="A21" i="49"/>
  <c r="A22" i="44"/>
  <c r="A23"/>
  <c r="B11" i="8"/>
  <c r="B12" i="5"/>
  <c r="C34"/>
  <c r="B17"/>
  <c r="B18" s="1"/>
  <c r="B19"/>
  <c r="B20"/>
  <c r="C24"/>
  <c r="C26"/>
  <c r="C27"/>
  <c r="C28"/>
  <c r="C29"/>
  <c r="C30"/>
  <c r="C31"/>
  <c r="C32"/>
  <c r="C35"/>
  <c r="C36"/>
  <c r="B4" i="16"/>
  <c r="C4"/>
  <c r="G4"/>
  <c r="G14" s="1"/>
  <c r="C5"/>
  <c r="G5"/>
  <c r="J36"/>
  <c r="C6"/>
  <c r="G6"/>
  <c r="G15" s="1"/>
  <c r="J37"/>
  <c r="C7"/>
  <c r="G7"/>
  <c r="G12"/>
  <c r="J38"/>
  <c r="C8"/>
  <c r="G8"/>
  <c r="J39"/>
  <c r="J40"/>
  <c r="G10"/>
  <c r="J41"/>
  <c r="C11"/>
  <c r="J42"/>
  <c r="J43"/>
  <c r="J44"/>
  <c r="J45"/>
  <c r="J46"/>
  <c r="J47"/>
  <c r="J48"/>
  <c r="J49"/>
  <c r="J50"/>
  <c r="J51"/>
  <c r="J52"/>
  <c r="J53"/>
  <c r="J54"/>
  <c r="J55"/>
  <c r="J56"/>
  <c r="J57"/>
  <c r="J58"/>
  <c r="J59"/>
  <c r="J60"/>
  <c r="J61"/>
  <c r="J62"/>
  <c r="J63"/>
  <c r="J64"/>
  <c r="J65"/>
  <c r="J66"/>
  <c r="J67"/>
  <c r="J68"/>
  <c r="J69"/>
  <c r="J70"/>
  <c r="J71"/>
  <c r="J72"/>
  <c r="J73"/>
  <c r="J74"/>
  <c r="J75"/>
  <c r="J76"/>
  <c r="J77"/>
  <c r="J78"/>
  <c r="J79"/>
  <c r="J80"/>
  <c r="J81"/>
  <c r="J82"/>
  <c r="J83"/>
  <c r="J84"/>
  <c r="J85"/>
  <c r="J86"/>
  <c r="J87"/>
  <c r="J88"/>
  <c r="J89"/>
  <c r="J90"/>
  <c r="J91"/>
  <c r="J92"/>
  <c r="J93"/>
  <c r="J94"/>
  <c r="J95"/>
  <c r="J96"/>
  <c r="J97"/>
  <c r="J98"/>
  <c r="J99"/>
  <c r="J100"/>
  <c r="J101"/>
  <c r="J102"/>
  <c r="J103"/>
  <c r="J104"/>
  <c r="J105"/>
  <c r="J106"/>
  <c r="J107"/>
  <c r="J108"/>
  <c r="J109"/>
  <c r="J110"/>
  <c r="J111"/>
  <c r="J112"/>
  <c r="J113"/>
  <c r="J114"/>
  <c r="J115"/>
  <c r="J116"/>
  <c r="J117"/>
  <c r="J118"/>
  <c r="J119"/>
  <c r="J120"/>
  <c r="J121"/>
  <c r="J122"/>
  <c r="J123"/>
  <c r="J124"/>
  <c r="J125"/>
  <c r="J126"/>
  <c r="J127"/>
  <c r="J128"/>
  <c r="J129"/>
  <c r="J130"/>
  <c r="J131"/>
  <c r="J132"/>
  <c r="J133"/>
  <c r="J134"/>
  <c r="J135"/>
  <c r="J136"/>
  <c r="J137"/>
  <c r="J138"/>
  <c r="J139"/>
  <c r="J140"/>
  <c r="J141"/>
  <c r="J142"/>
  <c r="J143"/>
  <c r="J144"/>
  <c r="J145"/>
  <c r="J146"/>
  <c r="J147"/>
  <c r="J148"/>
  <c r="J149"/>
  <c r="J150"/>
  <c r="J151"/>
  <c r="J152"/>
  <c r="J153"/>
  <c r="J154"/>
  <c r="J155"/>
  <c r="J156"/>
  <c r="J157"/>
  <c r="J158"/>
  <c r="J159"/>
  <c r="J160"/>
  <c r="J161"/>
  <c r="J162"/>
  <c r="J163"/>
  <c r="J164"/>
  <c r="J165"/>
  <c r="J166"/>
  <c r="J167"/>
  <c r="J168"/>
  <c r="J169"/>
  <c r="J170"/>
  <c r="J171"/>
  <c r="J172"/>
  <c r="J173"/>
  <c r="J174"/>
  <c r="J175"/>
  <c r="J176"/>
  <c r="J177"/>
  <c r="J178"/>
  <c r="J179"/>
  <c r="J180"/>
  <c r="J181"/>
  <c r="J182"/>
  <c r="J183"/>
  <c r="J184"/>
  <c r="J185"/>
  <c r="J186"/>
  <c r="J187"/>
  <c r="J188"/>
  <c r="J189"/>
  <c r="J190"/>
  <c r="J191"/>
  <c r="J192"/>
  <c r="J193"/>
  <c r="J194"/>
  <c r="J195"/>
  <c r="J196"/>
  <c r="J197"/>
  <c r="J198"/>
  <c r="J199"/>
  <c r="J200"/>
  <c r="J201"/>
  <c r="J202"/>
  <c r="J203"/>
  <c r="J204"/>
  <c r="J205"/>
  <c r="J206"/>
  <c r="J207"/>
  <c r="J208"/>
  <c r="J209"/>
  <c r="J210"/>
  <c r="J211"/>
  <c r="J212"/>
  <c r="J213"/>
  <c r="J214"/>
  <c r="J215"/>
  <c r="J216"/>
  <c r="J217"/>
  <c r="J218"/>
  <c r="J219"/>
  <c r="J220"/>
  <c r="J221"/>
  <c r="J222"/>
  <c r="J223"/>
  <c r="J224"/>
  <c r="J225"/>
  <c r="J226"/>
  <c r="J227"/>
  <c r="J228"/>
  <c r="J229"/>
  <c r="J230"/>
  <c r="J231"/>
  <c r="J232"/>
  <c r="J233"/>
  <c r="J234"/>
  <c r="J235"/>
  <c r="J236"/>
  <c r="J237"/>
  <c r="J238"/>
  <c r="J239"/>
  <c r="J240"/>
  <c r="J241"/>
  <c r="J242"/>
  <c r="J243"/>
  <c r="J244"/>
  <c r="J245"/>
  <c r="J246"/>
  <c r="J247"/>
  <c r="J248"/>
  <c r="J249"/>
  <c r="J250"/>
  <c r="J251"/>
  <c r="J252"/>
  <c r="J253"/>
  <c r="J254"/>
  <c r="J255"/>
  <c r="J256"/>
  <c r="J257"/>
  <c r="J258"/>
  <c r="J259"/>
  <c r="D4" i="4"/>
  <c r="D5"/>
  <c r="C7"/>
  <c r="C8"/>
  <c r="B26"/>
  <c r="B27"/>
  <c r="J1" i="55"/>
  <c r="T1"/>
  <c r="T5" s="1"/>
  <c r="U5" s="1"/>
  <c r="J2"/>
  <c r="C5"/>
  <c r="D5"/>
  <c r="F5"/>
  <c r="G5"/>
  <c r="I5"/>
  <c r="L5"/>
  <c r="N5" s="1"/>
  <c r="B6"/>
  <c r="C6"/>
  <c r="D6"/>
  <c r="F6"/>
  <c r="G6"/>
  <c r="I6"/>
  <c r="L6"/>
  <c r="B7"/>
  <c r="C7"/>
  <c r="D7"/>
  <c r="F7"/>
  <c r="G7"/>
  <c r="I7"/>
  <c r="L7"/>
  <c r="N7" s="1"/>
  <c r="B8"/>
  <c r="C8"/>
  <c r="D8"/>
  <c r="F8"/>
  <c r="G8"/>
  <c r="I8"/>
  <c r="L8"/>
  <c r="B9"/>
  <c r="C9"/>
  <c r="D9"/>
  <c r="F9"/>
  <c r="G9"/>
  <c r="I9"/>
  <c r="L9"/>
  <c r="B10"/>
  <c r="C10"/>
  <c r="D10"/>
  <c r="F10"/>
  <c r="G10"/>
  <c r="I10"/>
  <c r="L10"/>
  <c r="B11"/>
  <c r="C11"/>
  <c r="D11"/>
  <c r="F11"/>
  <c r="G11"/>
  <c r="I11"/>
  <c r="L11"/>
  <c r="N11" s="1"/>
  <c r="B12"/>
  <c r="C12"/>
  <c r="D12"/>
  <c r="F12"/>
  <c r="G12"/>
  <c r="I12"/>
  <c r="L12"/>
  <c r="B13"/>
  <c r="C13"/>
  <c r="D13"/>
  <c r="F13"/>
  <c r="G13"/>
  <c r="I13"/>
  <c r="L13"/>
  <c r="B14"/>
  <c r="C14"/>
  <c r="D14"/>
  <c r="F14"/>
  <c r="G14"/>
  <c r="I14"/>
  <c r="L14"/>
  <c r="B15"/>
  <c r="C15"/>
  <c r="D15"/>
  <c r="F15"/>
  <c r="G15"/>
  <c r="I15"/>
  <c r="L15"/>
  <c r="N15" s="1"/>
  <c r="B16"/>
  <c r="C16"/>
  <c r="D16"/>
  <c r="F16"/>
  <c r="G16"/>
  <c r="I16"/>
  <c r="L16"/>
  <c r="B17"/>
  <c r="C17"/>
  <c r="D17"/>
  <c r="F17"/>
  <c r="G17"/>
  <c r="I17"/>
  <c r="L17"/>
  <c r="B18"/>
  <c r="C18"/>
  <c r="D18"/>
  <c r="F18"/>
  <c r="G18"/>
  <c r="I18"/>
  <c r="L18"/>
  <c r="B19"/>
  <c r="C19"/>
  <c r="D19"/>
  <c r="F19"/>
  <c r="G19"/>
  <c r="I19"/>
  <c r="L19"/>
  <c r="N19" s="1"/>
  <c r="B20"/>
  <c r="C20"/>
  <c r="D20"/>
  <c r="F20"/>
  <c r="G20"/>
  <c r="I20"/>
  <c r="L20"/>
  <c r="B21"/>
  <c r="C21"/>
  <c r="D21"/>
  <c r="F21"/>
  <c r="G21"/>
  <c r="I21"/>
  <c r="L21"/>
  <c r="N21"/>
  <c r="O21"/>
  <c r="Q21"/>
  <c r="R21" s="1"/>
  <c r="S21" s="1"/>
  <c r="B22"/>
  <c r="C22"/>
  <c r="D22"/>
  <c r="F22"/>
  <c r="G22"/>
  <c r="I22"/>
  <c r="L22"/>
  <c r="N22"/>
  <c r="O22"/>
  <c r="Q22"/>
  <c r="R22" s="1"/>
  <c r="S22"/>
  <c r="B23"/>
  <c r="C23"/>
  <c r="D23"/>
  <c r="F23"/>
  <c r="G23"/>
  <c r="I23"/>
  <c r="L23"/>
  <c r="N23"/>
  <c r="O23" s="1"/>
  <c r="Q23" s="1"/>
  <c r="R23" s="1"/>
  <c r="S23" s="1"/>
  <c r="B24"/>
  <c r="C24"/>
  <c r="D24"/>
  <c r="F24"/>
  <c r="G24"/>
  <c r="I24"/>
  <c r="L24"/>
  <c r="N24"/>
  <c r="O24"/>
  <c r="Q24" s="1"/>
  <c r="R24" s="1"/>
  <c r="S24" s="1"/>
  <c r="B25"/>
  <c r="C25"/>
  <c r="D25"/>
  <c r="F25"/>
  <c r="G25"/>
  <c r="I25"/>
  <c r="L25"/>
  <c r="N25"/>
  <c r="O25"/>
  <c r="Q25"/>
  <c r="R25" s="1"/>
  <c r="S25" s="1"/>
  <c r="B26"/>
  <c r="C26"/>
  <c r="D26"/>
  <c r="F26"/>
  <c r="G26"/>
  <c r="I26"/>
  <c r="L26"/>
  <c r="N26"/>
  <c r="O26"/>
  <c r="Q26"/>
  <c r="R26" s="1"/>
  <c r="S26"/>
  <c r="B27"/>
  <c r="C27"/>
  <c r="D27"/>
  <c r="F27"/>
  <c r="G27"/>
  <c r="I27"/>
  <c r="L27"/>
  <c r="N27"/>
  <c r="O27" s="1"/>
  <c r="Q27" s="1"/>
  <c r="R27" s="1"/>
  <c r="S27" s="1"/>
  <c r="B28"/>
  <c r="C28"/>
  <c r="D28"/>
  <c r="F28"/>
  <c r="G28"/>
  <c r="I28"/>
  <c r="L28"/>
  <c r="N28"/>
  <c r="O28"/>
  <c r="Q28" s="1"/>
  <c r="R28" s="1"/>
  <c r="S28" s="1"/>
  <c r="B29"/>
  <c r="C29"/>
  <c r="D29"/>
  <c r="F29"/>
  <c r="G29"/>
  <c r="I29"/>
  <c r="L29"/>
  <c r="N29"/>
  <c r="O29"/>
  <c r="Q29"/>
  <c r="R29" s="1"/>
  <c r="S29" s="1"/>
  <c r="B30"/>
  <c r="C30"/>
  <c r="D30"/>
  <c r="F30"/>
  <c r="G30"/>
  <c r="I30"/>
  <c r="L30"/>
  <c r="N30"/>
  <c r="O30"/>
  <c r="Q30"/>
  <c r="R30" s="1"/>
  <c r="S30"/>
  <c r="B31"/>
  <c r="C31"/>
  <c r="D31"/>
  <c r="F31"/>
  <c r="G31"/>
  <c r="I31"/>
  <c r="L31"/>
  <c r="N31"/>
  <c r="O31" s="1"/>
  <c r="Q31" s="1"/>
  <c r="R31" s="1"/>
  <c r="S31" s="1"/>
  <c r="B32"/>
  <c r="C32"/>
  <c r="D32"/>
  <c r="F32"/>
  <c r="G32"/>
  <c r="I32"/>
  <c r="L32"/>
  <c r="N32"/>
  <c r="O32"/>
  <c r="Q32" s="1"/>
  <c r="R32" s="1"/>
  <c r="S32" s="1"/>
  <c r="B33"/>
  <c r="C33"/>
  <c r="D33"/>
  <c r="F33"/>
  <c r="G33"/>
  <c r="I33"/>
  <c r="L33"/>
  <c r="N33"/>
  <c r="O33"/>
  <c r="Q33"/>
  <c r="R33" s="1"/>
  <c r="S33" s="1"/>
  <c r="B34"/>
  <c r="C34"/>
  <c r="D34"/>
  <c r="F34"/>
  <c r="G34"/>
  <c r="I34"/>
  <c r="L34"/>
  <c r="N34"/>
  <c r="O34"/>
  <c r="Q34"/>
  <c r="R34" s="1"/>
  <c r="S34"/>
  <c r="B35"/>
  <c r="C35"/>
  <c r="D35"/>
  <c r="F35"/>
  <c r="G35"/>
  <c r="I35"/>
  <c r="L35"/>
  <c r="N35"/>
  <c r="O35" s="1"/>
  <c r="Q35" s="1"/>
  <c r="R35" s="1"/>
  <c r="S35" s="1"/>
  <c r="B36"/>
  <c r="C36"/>
  <c r="D36"/>
  <c r="F36"/>
  <c r="G36"/>
  <c r="I36"/>
  <c r="L36"/>
  <c r="N36"/>
  <c r="O36"/>
  <c r="Q36" s="1"/>
  <c r="R36" s="1"/>
  <c r="S36" s="1"/>
  <c r="B37"/>
  <c r="C37"/>
  <c r="D37"/>
  <c r="F37"/>
  <c r="G37"/>
  <c r="I37"/>
  <c r="L37"/>
  <c r="N37"/>
  <c r="O37"/>
  <c r="Q37"/>
  <c r="R37" s="1"/>
  <c r="S37" s="1"/>
  <c r="B38"/>
  <c r="C38"/>
  <c r="D38"/>
  <c r="F38"/>
  <c r="G38"/>
  <c r="I38"/>
  <c r="L38"/>
  <c r="N38"/>
  <c r="O38"/>
  <c r="Q38"/>
  <c r="R38" s="1"/>
  <c r="S38"/>
  <c r="B39"/>
  <c r="C39"/>
  <c r="D39"/>
  <c r="F39"/>
  <c r="G39"/>
  <c r="I39"/>
  <c r="L39"/>
  <c r="N39"/>
  <c r="O39" s="1"/>
  <c r="Q39" s="1"/>
  <c r="R39" s="1"/>
  <c r="S39" s="1"/>
  <c r="B40"/>
  <c r="C40"/>
  <c r="D40"/>
  <c r="F40"/>
  <c r="G40"/>
  <c r="I40"/>
  <c r="L40"/>
  <c r="N40"/>
  <c r="O40"/>
  <c r="Q40" s="1"/>
  <c r="R40" s="1"/>
  <c r="S40" s="1"/>
  <c r="B41"/>
  <c r="C41"/>
  <c r="D41"/>
  <c r="F41"/>
  <c r="G41"/>
  <c r="I41"/>
  <c r="L41"/>
  <c r="N41"/>
  <c r="O41"/>
  <c r="Q41"/>
  <c r="R41" s="1"/>
  <c r="S41" s="1"/>
  <c r="B42"/>
  <c r="C42"/>
  <c r="D42"/>
  <c r="F42"/>
  <c r="G42"/>
  <c r="I42"/>
  <c r="L42"/>
  <c r="N42"/>
  <c r="O42"/>
  <c r="Q42"/>
  <c r="R42" s="1"/>
  <c r="S42"/>
  <c r="B43"/>
  <c r="C43"/>
  <c r="D43"/>
  <c r="F43"/>
  <c r="G43"/>
  <c r="I43"/>
  <c r="L43"/>
  <c r="N43"/>
  <c r="O43" s="1"/>
  <c r="Q43" s="1"/>
  <c r="R43" s="1"/>
  <c r="S43" s="1"/>
  <c r="B44"/>
  <c r="C44"/>
  <c r="D44"/>
  <c r="F44"/>
  <c r="G44"/>
  <c r="I44"/>
  <c r="L44"/>
  <c r="N44"/>
  <c r="O44"/>
  <c r="Q44" s="1"/>
  <c r="R44" s="1"/>
  <c r="S44" s="1"/>
  <c r="B45"/>
  <c r="C45"/>
  <c r="D45"/>
  <c r="F45"/>
  <c r="G45"/>
  <c r="I45"/>
  <c r="L45"/>
  <c r="N45"/>
  <c r="O45"/>
  <c r="Q45"/>
  <c r="R45" s="1"/>
  <c r="S45" s="1"/>
  <c r="B46"/>
  <c r="C46"/>
  <c r="D46"/>
  <c r="F46"/>
  <c r="G46"/>
  <c r="I46"/>
  <c r="L46"/>
  <c r="N46"/>
  <c r="O46"/>
  <c r="Q46"/>
  <c r="R46" s="1"/>
  <c r="S46"/>
  <c r="B47"/>
  <c r="C47"/>
  <c r="D47"/>
  <c r="F47"/>
  <c r="G47"/>
  <c r="I47"/>
  <c r="L47"/>
  <c r="N47"/>
  <c r="O47" s="1"/>
  <c r="Q47" s="1"/>
  <c r="R47" s="1"/>
  <c r="S47" s="1"/>
  <c r="B48"/>
  <c r="C48"/>
  <c r="D48"/>
  <c r="F48"/>
  <c r="G48"/>
  <c r="I48"/>
  <c r="L48"/>
  <c r="N48"/>
  <c r="O48"/>
  <c r="Q48" s="1"/>
  <c r="R48" s="1"/>
  <c r="S48" s="1"/>
  <c r="B49"/>
  <c r="C49"/>
  <c r="D49"/>
  <c r="F49"/>
  <c r="G49"/>
  <c r="I49"/>
  <c r="L49"/>
  <c r="N49"/>
  <c r="O49"/>
  <c r="Q49"/>
  <c r="R49" s="1"/>
  <c r="S49" s="1"/>
  <c r="B50"/>
  <c r="C50"/>
  <c r="D50"/>
  <c r="F50"/>
  <c r="G50"/>
  <c r="I50"/>
  <c r="L50"/>
  <c r="N50"/>
  <c r="O50"/>
  <c r="Q50"/>
  <c r="R50" s="1"/>
  <c r="S50"/>
  <c r="B51"/>
  <c r="C51"/>
  <c r="D51"/>
  <c r="F51"/>
  <c r="G51"/>
  <c r="I51"/>
  <c r="L51"/>
  <c r="N51"/>
  <c r="O51" s="1"/>
  <c r="Q51" s="1"/>
  <c r="R51" s="1"/>
  <c r="S51" s="1"/>
  <c r="B52"/>
  <c r="C52"/>
  <c r="D52"/>
  <c r="F52"/>
  <c r="G52"/>
  <c r="I52"/>
  <c r="L52"/>
  <c r="N52"/>
  <c r="O52"/>
  <c r="Q52" s="1"/>
  <c r="R52" s="1"/>
  <c r="S52" s="1"/>
  <c r="B53"/>
  <c r="C53"/>
  <c r="D53"/>
  <c r="F53"/>
  <c r="G53"/>
  <c r="I53"/>
  <c r="L53"/>
  <c r="N53"/>
  <c r="O53"/>
  <c r="Q53"/>
  <c r="R53" s="1"/>
  <c r="S53" s="1"/>
  <c r="B54"/>
  <c r="C54"/>
  <c r="D54"/>
  <c r="F54"/>
  <c r="G54"/>
  <c r="I54"/>
  <c r="L54"/>
  <c r="N54"/>
  <c r="O54"/>
  <c r="Q54"/>
  <c r="R54" s="1"/>
  <c r="S54"/>
  <c r="B55"/>
  <c r="C55"/>
  <c r="D55"/>
  <c r="F55"/>
  <c r="G55"/>
  <c r="I55"/>
  <c r="L55"/>
  <c r="N55"/>
  <c r="O55" s="1"/>
  <c r="Q55" s="1"/>
  <c r="R55" s="1"/>
  <c r="S55" s="1"/>
  <c r="B56"/>
  <c r="C56"/>
  <c r="D56"/>
  <c r="F56"/>
  <c r="G56"/>
  <c r="I56"/>
  <c r="L56"/>
  <c r="N56"/>
  <c r="O56"/>
  <c r="Q56" s="1"/>
  <c r="R56" s="1"/>
  <c r="S56" s="1"/>
  <c r="B57"/>
  <c r="C57"/>
  <c r="D57"/>
  <c r="F57"/>
  <c r="G57"/>
  <c r="I57"/>
  <c r="L57"/>
  <c r="N57"/>
  <c r="O57"/>
  <c r="Q57"/>
  <c r="R57" s="1"/>
  <c r="S57" s="1"/>
  <c r="B58"/>
  <c r="C58"/>
  <c r="D58"/>
  <c r="F58"/>
  <c r="G58"/>
  <c r="I58"/>
  <c r="L58"/>
  <c r="N58"/>
  <c r="O58"/>
  <c r="Q58"/>
  <c r="R58" s="1"/>
  <c r="S58"/>
  <c r="B275" i="1"/>
  <c r="B921"/>
  <c r="B922"/>
  <c r="B923"/>
  <c r="F4" i="25"/>
  <c r="I4"/>
  <c r="G4"/>
  <c r="F5"/>
  <c r="I5" s="1"/>
  <c r="G5"/>
  <c r="F6"/>
  <c r="G6"/>
  <c r="I6"/>
  <c r="F7"/>
  <c r="G7"/>
  <c r="I7"/>
  <c r="F8"/>
  <c r="I8"/>
  <c r="G8"/>
  <c r="F9"/>
  <c r="I9" s="1"/>
  <c r="G9"/>
  <c r="F10"/>
  <c r="G10"/>
  <c r="I10"/>
  <c r="F11"/>
  <c r="G11"/>
  <c r="I11"/>
  <c r="F12"/>
  <c r="I12"/>
  <c r="G12"/>
  <c r="F13"/>
  <c r="I13" s="1"/>
  <c r="G13"/>
  <c r="F14"/>
  <c r="G14"/>
  <c r="I14"/>
  <c r="F15"/>
  <c r="G15"/>
  <c r="I15"/>
  <c r="F16"/>
  <c r="I16"/>
  <c r="G16"/>
  <c r="O19" i="55"/>
  <c r="Q19" s="1"/>
  <c r="R19" s="1"/>
  <c r="S19" s="1"/>
  <c r="O15"/>
  <c r="Q15" s="1"/>
  <c r="R15"/>
  <c r="S15"/>
  <c r="O8"/>
  <c r="Q8" s="1"/>
  <c r="R8"/>
  <c r="S8"/>
  <c r="E1" i="53"/>
  <c r="D5"/>
  <c r="O5" i="55"/>
  <c r="N20"/>
  <c r="N18"/>
  <c r="O18" s="1"/>
  <c r="Q18" s="1"/>
  <c r="R18" s="1"/>
  <c r="S18" s="1"/>
  <c r="N17"/>
  <c r="O17" s="1"/>
  <c r="Q17" s="1"/>
  <c r="R17" s="1"/>
  <c r="S17" s="1"/>
  <c r="N16"/>
  <c r="O16" s="1"/>
  <c r="Q16" s="1"/>
  <c r="R16" s="1"/>
  <c r="S16" s="1"/>
  <c r="N14"/>
  <c r="O14"/>
  <c r="Q14"/>
  <c r="R14" s="1"/>
  <c r="S14"/>
  <c r="N13"/>
  <c r="O13"/>
  <c r="Q13" s="1"/>
  <c r="R13"/>
  <c r="S13"/>
  <c r="N12"/>
  <c r="O11"/>
  <c r="Q11"/>
  <c r="R11"/>
  <c r="S11" s="1"/>
  <c r="N10"/>
  <c r="N2" s="1"/>
  <c r="N9"/>
  <c r="O9"/>
  <c r="Q9" s="1"/>
  <c r="R9"/>
  <c r="S9"/>
  <c r="N8"/>
  <c r="O7"/>
  <c r="Q7"/>
  <c r="R7"/>
  <c r="S7" s="1"/>
  <c r="N6"/>
  <c r="L1"/>
  <c r="C37" i="5"/>
  <c r="B22"/>
  <c r="F1" i="53"/>
  <c r="G1" s="1"/>
  <c r="E4"/>
  <c r="E5" s="1"/>
  <c r="O6" i="55"/>
  <c r="Q5"/>
  <c r="R5" s="1"/>
  <c r="S5"/>
  <c r="F4" i="53"/>
  <c r="F5" s="1"/>
  <c r="H1"/>
  <c r="H4" s="1"/>
  <c r="H5" s="1"/>
  <c r="G4"/>
  <c r="G5" s="1"/>
  <c r="I1"/>
  <c r="J1" s="1"/>
  <c r="J4" s="1"/>
  <c r="J5" s="1"/>
  <c r="I4"/>
  <c r="I5" s="1"/>
  <c r="K1"/>
  <c r="K4" s="1"/>
  <c r="K5" s="1"/>
  <c r="L1"/>
  <c r="G13" i="16" l="1"/>
  <c r="Q6" i="55"/>
  <c r="R6" s="1"/>
  <c r="S6" s="1"/>
  <c r="I17" i="25"/>
  <c r="F1" s="1"/>
  <c r="O10" i="55"/>
  <c r="Q10" s="1"/>
  <c r="R10" s="1"/>
  <c r="S10" s="1"/>
  <c r="L4" i="53"/>
  <c r="L5" s="1"/>
  <c r="M1"/>
  <c r="G6"/>
  <c r="G7" s="1"/>
  <c r="L2" i="55"/>
  <c r="G11" i="16"/>
  <c r="Y11" i="53"/>
  <c r="Y13"/>
  <c r="Y15"/>
  <c r="Y17"/>
  <c r="Y19"/>
  <c r="O20" i="55"/>
  <c r="Q20" s="1"/>
  <c r="R20" s="1"/>
  <c r="S20" s="1"/>
  <c r="O12"/>
  <c r="Q12" s="1"/>
  <c r="R12" s="1"/>
  <c r="S12" s="1"/>
  <c r="Y18" i="53"/>
  <c r="Z10"/>
  <c r="N1" i="55"/>
  <c r="Y16" i="53"/>
  <c r="B6"/>
  <c r="B7" s="1"/>
  <c r="O1" i="55" l="1"/>
  <c r="Z14" i="53"/>
  <c r="Z11"/>
  <c r="Z19"/>
  <c r="Z12"/>
  <c r="Z13"/>
  <c r="AA10"/>
  <c r="Z20"/>
  <c r="Z18"/>
  <c r="Z17"/>
  <c r="Z15"/>
  <c r="Z16"/>
  <c r="M4"/>
  <c r="M5" s="1"/>
  <c r="N1"/>
  <c r="O2" i="55"/>
  <c r="O1" i="53" l="1"/>
  <c r="N4"/>
  <c r="N5" s="1"/>
  <c r="AA18"/>
  <c r="AA15"/>
  <c r="AA12"/>
  <c r="AA11"/>
  <c r="AB10"/>
  <c r="AA20"/>
  <c r="AA19"/>
  <c r="AA16"/>
  <c r="AA17"/>
  <c r="AA14"/>
  <c r="AA13"/>
  <c r="AB13" l="1"/>
  <c r="AC10"/>
  <c r="AB18"/>
  <c r="AB11"/>
  <c r="AB12"/>
  <c r="AB19"/>
  <c r="AB20"/>
  <c r="AB17"/>
  <c r="AB15"/>
  <c r="AB16"/>
  <c r="AB14"/>
  <c r="P1"/>
  <c r="O4"/>
  <c r="O5" s="1"/>
  <c r="Q1" l="1"/>
  <c r="P4"/>
  <c r="P5" s="1"/>
  <c r="L6" s="1"/>
  <c r="L7" s="1"/>
  <c r="AC11"/>
  <c r="AC19"/>
  <c r="AC16"/>
  <c r="AC17"/>
  <c r="AC18"/>
  <c r="AC15"/>
  <c r="AC14"/>
  <c r="AC20"/>
  <c r="AC12"/>
  <c r="AD10"/>
  <c r="AC13"/>
  <c r="AD14" l="1"/>
  <c r="AD11"/>
  <c r="AD19"/>
  <c r="AE10"/>
  <c r="AD20"/>
  <c r="AD18"/>
  <c r="AD17"/>
  <c r="AD13"/>
  <c r="AD16"/>
  <c r="AD12"/>
  <c r="AD15"/>
  <c r="Q4"/>
  <c r="Q5" s="1"/>
  <c r="R1"/>
  <c r="S1" l="1"/>
  <c r="R4"/>
  <c r="R5" s="1"/>
  <c r="AE14"/>
  <c r="AE11"/>
  <c r="AE19"/>
  <c r="AE18"/>
  <c r="AE17"/>
  <c r="AE16"/>
  <c r="AE15"/>
  <c r="AE20"/>
  <c r="AE12"/>
  <c r="AF10"/>
  <c r="AE13"/>
  <c r="S4" l="1"/>
  <c r="S5" s="1"/>
  <c r="T1"/>
  <c r="AF15"/>
  <c r="AF12"/>
  <c r="AF20"/>
  <c r="AF17"/>
  <c r="AF16"/>
  <c r="AF13"/>
  <c r="AF14"/>
  <c r="AF19"/>
  <c r="AF11"/>
  <c r="AF18"/>
  <c r="AG10"/>
  <c r="T4" l="1"/>
  <c r="T5" s="1"/>
  <c r="Q6" s="1"/>
  <c r="Q7" s="1"/>
  <c r="U1"/>
  <c r="U4" s="1"/>
  <c r="U5" s="1"/>
  <c r="AG11"/>
  <c r="AG19"/>
  <c r="AG16"/>
  <c r="AH10"/>
  <c r="AG20"/>
  <c r="AG17"/>
  <c r="AG18"/>
  <c r="AG13"/>
  <c r="AG14"/>
  <c r="AG12"/>
  <c r="AG15"/>
  <c r="AI10" l="1"/>
  <c r="AH18"/>
  <c r="AH15"/>
  <c r="AH16"/>
  <c r="AH17"/>
  <c r="AH20"/>
  <c r="AH14"/>
  <c r="AH19"/>
  <c r="AH12"/>
  <c r="AH13"/>
  <c r="AH11"/>
  <c r="AI16" l="1"/>
  <c r="AI13"/>
  <c r="AJ10"/>
  <c r="AI12"/>
  <c r="AI11"/>
  <c r="AI20"/>
  <c r="AI18"/>
  <c r="AI19"/>
  <c r="AI14"/>
  <c r="AI17"/>
  <c r="AI15"/>
  <c r="AJ13" l="1"/>
  <c r="AK10"/>
  <c r="AJ18"/>
  <c r="AJ17"/>
  <c r="AJ16"/>
  <c r="AJ12"/>
  <c r="AJ19"/>
  <c r="AJ15"/>
  <c r="AJ20"/>
  <c r="AJ11"/>
  <c r="AJ14"/>
  <c r="AK17" l="1"/>
  <c r="AK14"/>
  <c r="AK11"/>
  <c r="AL10"/>
  <c r="AK20"/>
  <c r="AK12"/>
  <c r="AK19"/>
  <c r="AK15"/>
  <c r="AK18"/>
  <c r="AK13"/>
  <c r="AK16"/>
  <c r="AL14" l="1"/>
  <c r="AL11"/>
  <c r="AL19"/>
  <c r="AL16"/>
  <c r="AL15"/>
  <c r="AM10"/>
  <c r="AL13"/>
  <c r="AL20"/>
  <c r="AL18"/>
  <c r="AL12"/>
  <c r="AL17"/>
  <c r="AM14" l="1"/>
  <c r="AM11"/>
  <c r="AM19"/>
  <c r="AM12"/>
  <c r="AM13"/>
  <c r="AM16"/>
  <c r="AM17"/>
  <c r="AM15"/>
  <c r="AM20"/>
  <c r="AM18"/>
  <c r="AN10"/>
  <c r="AN15" l="1"/>
  <c r="AN12"/>
  <c r="AN20"/>
  <c r="AN11"/>
  <c r="AO10"/>
  <c r="AN19"/>
  <c r="AN17"/>
  <c r="AN18"/>
  <c r="AN13"/>
  <c r="AN16"/>
  <c r="AN14"/>
  <c r="AO11" l="1"/>
  <c r="AO19"/>
  <c r="AO16"/>
  <c r="AO15"/>
  <c r="AO14"/>
  <c r="AP10"/>
  <c r="AO17"/>
  <c r="AO20"/>
  <c r="AO13"/>
  <c r="AO18"/>
  <c r="AO12"/>
  <c r="AP14" l="1"/>
  <c r="AP13"/>
  <c r="AP20"/>
  <c r="AQ10"/>
  <c r="AP11"/>
  <c r="AP12"/>
  <c r="AP17"/>
  <c r="AP15"/>
  <c r="AP18"/>
  <c r="AP16"/>
  <c r="AP19"/>
  <c r="AQ18" l="1"/>
  <c r="AQ17"/>
  <c r="AQ12"/>
  <c r="AQ13"/>
  <c r="AQ20"/>
  <c r="AQ11"/>
  <c r="AQ16"/>
  <c r="AR10"/>
  <c r="AQ14"/>
  <c r="AQ19"/>
  <c r="AQ15"/>
  <c r="AR11" l="1"/>
  <c r="AR19"/>
  <c r="AR16"/>
  <c r="AS10"/>
  <c r="AR20"/>
  <c r="AR14"/>
  <c r="AR12"/>
  <c r="AR17"/>
  <c r="AR15"/>
  <c r="AR18"/>
  <c r="AR13"/>
  <c r="AS13" l="1"/>
  <c r="AT10"/>
  <c r="AS18"/>
  <c r="AS19"/>
  <c r="AS20"/>
  <c r="AS17"/>
  <c r="AS15"/>
  <c r="AS16"/>
  <c r="AS11"/>
  <c r="AS14"/>
  <c r="AS12"/>
  <c r="AT14" l="1"/>
  <c r="AT13"/>
  <c r="AT20"/>
  <c r="AT18"/>
  <c r="AT19"/>
  <c r="AU10"/>
  <c r="AT11"/>
  <c r="AT16"/>
  <c r="AT12"/>
  <c r="AT17"/>
  <c r="AT15"/>
  <c r="AU18" l="1"/>
  <c r="AU17"/>
  <c r="AU11"/>
  <c r="AV10"/>
  <c r="AU16"/>
  <c r="AU14"/>
  <c r="AU19"/>
  <c r="AU12"/>
  <c r="AU15"/>
  <c r="AU13"/>
  <c r="AU20"/>
  <c r="AV11" l="1"/>
  <c r="AV19"/>
  <c r="AV16"/>
  <c r="AV17"/>
  <c r="AV18"/>
  <c r="AV12"/>
  <c r="AW10"/>
  <c r="AV15"/>
  <c r="AV20"/>
  <c r="AV13"/>
  <c r="AV14"/>
  <c r="AW13" l="1"/>
  <c r="AX10"/>
  <c r="AW18"/>
  <c r="AW17"/>
  <c r="AW16"/>
  <c r="AW20"/>
  <c r="AW11"/>
  <c r="AW14"/>
  <c r="AW12"/>
  <c r="AW19"/>
  <c r="AW15"/>
  <c r="AX14" l="1"/>
  <c r="AX13"/>
  <c r="AX20"/>
  <c r="AX16"/>
  <c r="AX17"/>
  <c r="AX18"/>
  <c r="AX12"/>
  <c r="AX19"/>
  <c r="AY10"/>
  <c r="AX15"/>
  <c r="AX11"/>
  <c r="AY18" l="1"/>
  <c r="AY17"/>
  <c r="AY16"/>
  <c r="AY19"/>
  <c r="AY14"/>
  <c r="AY12"/>
  <c r="AY15"/>
  <c r="AY13"/>
  <c r="AY11"/>
  <c r="AY20"/>
  <c r="AZ10"/>
  <c r="AZ11" l="1"/>
  <c r="AZ19"/>
  <c r="AZ16"/>
  <c r="AZ15"/>
  <c r="AZ14"/>
  <c r="AZ17"/>
  <c r="AZ20"/>
  <c r="AZ13"/>
  <c r="AZ18"/>
  <c r="AZ12"/>
  <c r="BA10"/>
  <c r="BA13" l="1"/>
  <c r="BB10"/>
  <c r="BA18"/>
  <c r="BA15"/>
  <c r="BA14"/>
  <c r="BA11"/>
  <c r="BA12"/>
  <c r="BA19"/>
  <c r="BA17"/>
  <c r="BA20"/>
  <c r="BA16"/>
  <c r="BB14" l="1"/>
  <c r="BB13"/>
  <c r="BB20"/>
  <c r="BB12"/>
  <c r="BB15"/>
  <c r="BB18"/>
  <c r="BB16"/>
  <c r="BB19"/>
  <c r="BC10"/>
  <c r="BB17"/>
  <c r="BB11"/>
  <c r="BC18" l="1"/>
  <c r="BC17"/>
  <c r="BC14"/>
  <c r="BC15"/>
  <c r="BC19"/>
  <c r="BC13"/>
  <c r="BC11"/>
  <c r="BC20"/>
  <c r="BC16"/>
  <c r="BD10"/>
  <c r="BC12"/>
  <c r="BD11" l="1"/>
  <c r="BD19"/>
  <c r="BD16"/>
  <c r="BD13"/>
  <c r="BD12"/>
  <c r="BD20"/>
  <c r="BD15"/>
  <c r="BD18"/>
  <c r="BD14"/>
  <c r="BE10"/>
  <c r="BD17"/>
  <c r="BE13" l="1"/>
  <c r="BF10"/>
  <c r="BE18"/>
  <c r="BE11"/>
  <c r="BE12"/>
  <c r="BE19"/>
  <c r="BE17"/>
  <c r="BE20"/>
  <c r="BE15"/>
  <c r="BE16"/>
  <c r="BE14"/>
  <c r="BF14" l="1"/>
  <c r="BF13"/>
  <c r="BF20"/>
  <c r="BG10"/>
  <c r="BF11"/>
  <c r="BF16"/>
  <c r="BF12"/>
  <c r="BF17"/>
  <c r="BF15"/>
  <c r="BF18"/>
  <c r="BF19"/>
  <c r="BG18" l="1"/>
  <c r="BG17"/>
  <c r="BG12"/>
  <c r="BG13"/>
  <c r="BG20"/>
  <c r="BG15"/>
  <c r="BG11"/>
  <c r="BG16"/>
  <c r="BH10"/>
  <c r="BG14"/>
  <c r="BG19"/>
  <c r="BH11" l="1"/>
  <c r="BH19"/>
  <c r="BH16"/>
  <c r="BI10"/>
  <c r="BH20"/>
  <c r="BH18"/>
  <c r="BH13"/>
  <c r="BH14"/>
  <c r="BH12"/>
  <c r="BH17"/>
  <c r="BH15"/>
  <c r="BI13" l="1"/>
  <c r="BJ10"/>
  <c r="BI18"/>
  <c r="BI19"/>
  <c r="BI20"/>
  <c r="BI17"/>
  <c r="BI15"/>
  <c r="BI16"/>
  <c r="BI11"/>
  <c r="BI14"/>
  <c r="BI12"/>
  <c r="BJ14" l="1"/>
  <c r="BJ13"/>
  <c r="BJ20"/>
  <c r="BJ18"/>
  <c r="BJ19"/>
  <c r="BJ12"/>
  <c r="BK10"/>
  <c r="BJ15"/>
  <c r="BJ11"/>
  <c r="BJ16"/>
  <c r="BJ17"/>
  <c r="BK18" l="1"/>
  <c r="BK17"/>
  <c r="BK11"/>
  <c r="BL10"/>
  <c r="BK13"/>
  <c r="BK16"/>
  <c r="BK20"/>
  <c r="BK14"/>
  <c r="BK19"/>
  <c r="BK12"/>
  <c r="BK15"/>
  <c r="BL11" l="1"/>
  <c r="BL19"/>
  <c r="BL16"/>
  <c r="BL17"/>
  <c r="BL18"/>
  <c r="BL14"/>
  <c r="BL12"/>
  <c r="BM10"/>
  <c r="BL15"/>
  <c r="BL20"/>
  <c r="BL13"/>
  <c r="BM13" l="1"/>
  <c r="BN10"/>
  <c r="BM18"/>
  <c r="BM17"/>
  <c r="BM16"/>
  <c r="BM15"/>
  <c r="BM20"/>
  <c r="BM11"/>
  <c r="BM14"/>
  <c r="BM12"/>
  <c r="BM19"/>
  <c r="BN14" l="1"/>
  <c r="BN13"/>
  <c r="BN20"/>
  <c r="BN16"/>
  <c r="BN17"/>
  <c r="BN15"/>
  <c r="BN11"/>
  <c r="BN18"/>
  <c r="BN12"/>
  <c r="BN19"/>
  <c r="BO10"/>
  <c r="BO16" l="1"/>
  <c r="BO15"/>
  <c r="BO20"/>
  <c r="BO19"/>
  <c r="BO14"/>
  <c r="BO17"/>
  <c r="BO12"/>
  <c r="BO13"/>
  <c r="BO11"/>
  <c r="BP10"/>
  <c r="BO18"/>
  <c r="BP17" l="1"/>
  <c r="BP14"/>
  <c r="BP13"/>
  <c r="BP12"/>
  <c r="BP11"/>
  <c r="BQ10"/>
  <c r="BP20"/>
  <c r="BP19"/>
  <c r="BP18"/>
  <c r="BP15"/>
  <c r="BP16"/>
  <c r="BQ11" l="1"/>
  <c r="BQ19"/>
  <c r="BQ16"/>
  <c r="BQ15"/>
  <c r="BQ13"/>
  <c r="BQ12"/>
  <c r="BR10"/>
  <c r="BQ20"/>
  <c r="BQ17"/>
  <c r="BQ18"/>
  <c r="BQ14"/>
  <c r="BR12" l="1"/>
  <c r="BR11"/>
  <c r="BR19"/>
  <c r="BR14"/>
  <c r="BS10"/>
  <c r="BR13"/>
  <c r="BR18"/>
  <c r="BR20"/>
  <c r="BR16"/>
  <c r="BR17"/>
  <c r="BR15"/>
  <c r="BS16" l="1"/>
  <c r="BS15"/>
  <c r="BS20"/>
  <c r="BS14"/>
  <c r="BS12"/>
  <c r="BS13"/>
  <c r="BS11"/>
  <c r="BT10"/>
  <c r="BS18"/>
  <c r="BS19"/>
  <c r="BS17"/>
  <c r="BT17" l="1"/>
  <c r="BT14"/>
  <c r="BT13"/>
  <c r="BT11"/>
  <c r="BU10"/>
  <c r="BT20"/>
  <c r="BT19"/>
  <c r="BT18"/>
  <c r="BT15"/>
  <c r="BT16"/>
  <c r="BT12"/>
  <c r="BU11" l="1"/>
  <c r="BU19"/>
  <c r="BU16"/>
  <c r="BU12"/>
  <c r="BV10"/>
  <c r="BU20"/>
  <c r="BU17"/>
  <c r="BU18"/>
  <c r="BU15"/>
  <c r="BU14"/>
  <c r="BU13"/>
  <c r="BV12" l="1"/>
  <c r="BV11"/>
  <c r="BV19"/>
  <c r="BV13"/>
  <c r="BV18"/>
  <c r="BV20"/>
  <c r="BV16"/>
  <c r="BV17"/>
  <c r="BV14"/>
  <c r="BV15"/>
  <c r="BW10"/>
  <c r="BW16" l="1"/>
  <c r="BW15"/>
  <c r="BW20"/>
  <c r="BW13"/>
  <c r="BW11"/>
  <c r="BX10"/>
  <c r="BW18"/>
  <c r="BW19"/>
  <c r="BW14"/>
  <c r="BW17"/>
  <c r="BW12"/>
  <c r="BX17" l="1"/>
  <c r="BX14"/>
  <c r="BY10"/>
  <c r="BX19"/>
  <c r="BX18"/>
  <c r="BX15"/>
  <c r="BX16"/>
  <c r="BX13"/>
  <c r="BX12"/>
  <c r="BX11"/>
  <c r="BX20"/>
  <c r="BY11" l="1"/>
  <c r="BY19"/>
  <c r="BY16"/>
  <c r="BZ10"/>
  <c r="BY17"/>
  <c r="BY18"/>
  <c r="BY15"/>
  <c r="BY14"/>
  <c r="BY13"/>
  <c r="BY12"/>
  <c r="BY20"/>
  <c r="BZ12" l="1"/>
  <c r="BZ11"/>
  <c r="BZ19"/>
  <c r="BZ20"/>
  <c r="BZ16"/>
  <c r="BZ17"/>
  <c r="BZ14"/>
  <c r="BZ15"/>
  <c r="CA10"/>
  <c r="BZ13"/>
  <c r="BZ18"/>
  <c r="CA16" l="1"/>
  <c r="CA15"/>
  <c r="CA20"/>
  <c r="CB10"/>
  <c r="CA18"/>
  <c r="CA19"/>
  <c r="CA14"/>
  <c r="CA17"/>
  <c r="CA12"/>
  <c r="CA13"/>
  <c r="CA11"/>
  <c r="CB17" l="1"/>
  <c r="CB14"/>
  <c r="CB18"/>
  <c r="CB15"/>
  <c r="CB16"/>
  <c r="CB13"/>
  <c r="CB12"/>
  <c r="CB11"/>
  <c r="CC10"/>
  <c r="CB20"/>
  <c r="CB19"/>
  <c r="CC11" l="1"/>
  <c r="CC19"/>
  <c r="CC16"/>
  <c r="CC18"/>
  <c r="CC15"/>
  <c r="CC14"/>
  <c r="CC13"/>
  <c r="CC12"/>
  <c r="CD10"/>
  <c r="CC20"/>
  <c r="CC17"/>
  <c r="CD12" l="1"/>
  <c r="CD11"/>
  <c r="CD19"/>
  <c r="CD17"/>
  <c r="CD14"/>
  <c r="CD15"/>
  <c r="CE10"/>
  <c r="CD13"/>
  <c r="CD18"/>
  <c r="CD20"/>
  <c r="CD16"/>
  <c r="CE16" l="1"/>
  <c r="CE15"/>
  <c r="CE20"/>
  <c r="CE14"/>
  <c r="CE17"/>
  <c r="CE12"/>
  <c r="CE13"/>
  <c r="CE11"/>
  <c r="CF10"/>
  <c r="CE18"/>
  <c r="CE19"/>
  <c r="CF17" l="1"/>
  <c r="CF14"/>
  <c r="CF15"/>
  <c r="CF13"/>
  <c r="CF12"/>
  <c r="CF11"/>
  <c r="CG10"/>
  <c r="CF20"/>
  <c r="CF19"/>
  <c r="CF18"/>
  <c r="CF16"/>
  <c r="CG11" l="1"/>
  <c r="CG19"/>
  <c r="CG16"/>
  <c r="CG14"/>
  <c r="CG13"/>
  <c r="CG12"/>
  <c r="CH10"/>
  <c r="CG20"/>
  <c r="CG17"/>
  <c r="CG18"/>
  <c r="CG15"/>
  <c r="CH12" l="1"/>
  <c r="CH11"/>
  <c r="CH19"/>
  <c r="CH15"/>
  <c r="CI10"/>
  <c r="CH13"/>
  <c r="CH18"/>
  <c r="CH20"/>
  <c r="CH16"/>
  <c r="CH17"/>
  <c r="CH14"/>
  <c r="CI16" l="1"/>
  <c r="CI15"/>
  <c r="CI20"/>
  <c r="CI12"/>
  <c r="CI13"/>
  <c r="CI11"/>
  <c r="CJ10"/>
  <c r="CI18"/>
  <c r="CI19"/>
  <c r="CI14"/>
  <c r="CI17"/>
  <c r="CJ17" l="1"/>
  <c r="CJ14"/>
  <c r="CJ13"/>
  <c r="CJ11"/>
  <c r="CK10"/>
  <c r="CJ20"/>
  <c r="CJ19"/>
  <c r="CJ18"/>
  <c r="CJ15"/>
  <c r="CJ16"/>
  <c r="CJ12"/>
  <c r="CK11" l="1"/>
  <c r="CK19"/>
  <c r="CK16"/>
  <c r="CK13"/>
  <c r="CL10"/>
  <c r="CK20"/>
  <c r="CK17"/>
  <c r="CK18"/>
  <c r="CK15"/>
  <c r="CK14"/>
  <c r="CK12"/>
  <c r="CL12" l="1"/>
  <c r="CL11"/>
  <c r="CL19"/>
  <c r="CL13"/>
  <c r="CL18"/>
  <c r="CL20"/>
  <c r="CL16"/>
  <c r="CL17"/>
  <c r="CL14"/>
  <c r="CL15"/>
  <c r="CM10"/>
  <c r="CM16" l="1"/>
  <c r="CM15"/>
  <c r="CM20"/>
  <c r="CM13"/>
  <c r="CM11"/>
  <c r="CN10"/>
  <c r="CM18"/>
  <c r="CM19"/>
  <c r="CM14"/>
  <c r="CM17"/>
  <c r="CM12"/>
  <c r="CN17" l="1"/>
  <c r="CN14"/>
  <c r="CO10"/>
  <c r="CN19"/>
  <c r="CN18"/>
  <c r="CN15"/>
  <c r="CN16"/>
  <c r="CN13"/>
  <c r="CN12"/>
  <c r="CN11"/>
  <c r="CN20"/>
  <c r="CO11" l="1"/>
  <c r="CO19"/>
  <c r="CO16"/>
  <c r="CO20"/>
  <c r="CO17"/>
  <c r="CO18"/>
  <c r="CO15"/>
  <c r="CO14"/>
  <c r="CO13"/>
  <c r="CO12"/>
  <c r="CP10"/>
  <c r="CP12" l="1"/>
  <c r="CP11"/>
  <c r="CP19"/>
  <c r="CP20"/>
  <c r="CP16"/>
  <c r="CP17"/>
  <c r="CP14"/>
  <c r="CP15"/>
  <c r="CQ10"/>
  <c r="CP13"/>
  <c r="CP18"/>
  <c r="CQ16" l="1"/>
  <c r="CQ15"/>
  <c r="CQ20"/>
  <c r="CQ18"/>
  <c r="CQ19"/>
  <c r="CQ14"/>
  <c r="CQ17"/>
  <c r="CQ12"/>
  <c r="CQ13"/>
  <c r="CQ11"/>
  <c r="CR10"/>
  <c r="CR17" l="1"/>
  <c r="CR14"/>
  <c r="CR19"/>
  <c r="CR15"/>
  <c r="CR16"/>
  <c r="CR13"/>
  <c r="CR12"/>
  <c r="CR11"/>
  <c r="CS10"/>
  <c r="CR20"/>
  <c r="CR18"/>
  <c r="CS11" l="1"/>
  <c r="CS19"/>
  <c r="CS16"/>
  <c r="CS18"/>
  <c r="CS15"/>
  <c r="CS14"/>
  <c r="CS13"/>
  <c r="CS12"/>
  <c r="CT10"/>
  <c r="CS20"/>
  <c r="CS17"/>
  <c r="CT12" l="1"/>
  <c r="CT11"/>
  <c r="CT19"/>
  <c r="CT14"/>
  <c r="CT15"/>
  <c r="CU10"/>
  <c r="CT13"/>
  <c r="CT18"/>
  <c r="CT20"/>
  <c r="CT16"/>
  <c r="CT17"/>
  <c r="CU16" l="1"/>
  <c r="CU15"/>
  <c r="CU20"/>
  <c r="CU18"/>
  <c r="CU14"/>
  <c r="CU17"/>
  <c r="CU13"/>
  <c r="CU12"/>
  <c r="CU11"/>
  <c r="CV10"/>
  <c r="CU19"/>
  <c r="CV17" l="1"/>
  <c r="CV14"/>
  <c r="CV15"/>
  <c r="CV13"/>
  <c r="CV12"/>
  <c r="CV11"/>
  <c r="CW10"/>
  <c r="CV20"/>
  <c r="CV19"/>
  <c r="CV18"/>
  <c r="CV16"/>
  <c r="CW11" l="1"/>
  <c r="CW19"/>
  <c r="CW16"/>
  <c r="CW14"/>
  <c r="CW13"/>
  <c r="CW12"/>
  <c r="CW20"/>
  <c r="CX10"/>
  <c r="CW17"/>
  <c r="CW18"/>
  <c r="CW15"/>
  <c r="CX12" l="1"/>
  <c r="CX11"/>
  <c r="CX19"/>
  <c r="CX15"/>
  <c r="CY10"/>
  <c r="CX13"/>
  <c r="CX18"/>
  <c r="CX20"/>
  <c r="CX16"/>
  <c r="CX17"/>
  <c r="CX14"/>
  <c r="CY16" l="1"/>
  <c r="CY15"/>
  <c r="CY20"/>
  <c r="CY17"/>
  <c r="CY12"/>
  <c r="CY13"/>
  <c r="CY11"/>
  <c r="CZ10"/>
  <c r="CY18"/>
  <c r="CY19"/>
  <c r="CY14"/>
  <c r="CZ17" l="1"/>
  <c r="CZ14"/>
  <c r="CZ11"/>
  <c r="DA10"/>
  <c r="CZ20"/>
  <c r="CZ19"/>
  <c r="CZ18"/>
  <c r="CZ15"/>
  <c r="CZ16"/>
  <c r="CZ13"/>
  <c r="CZ12"/>
  <c r="DA11" l="1"/>
  <c r="DA16"/>
  <c r="DA17"/>
  <c r="DA14"/>
  <c r="DA15"/>
  <c r="DA12"/>
  <c r="DA13"/>
  <c r="DB10"/>
  <c r="DA18"/>
  <c r="DA19"/>
  <c r="DA20"/>
  <c r="DB11" l="1"/>
  <c r="DC10"/>
  <c r="DB18"/>
  <c r="DB17"/>
  <c r="DB16"/>
  <c r="DB15"/>
  <c r="DB14"/>
  <c r="DB13"/>
  <c r="DB20"/>
  <c r="DB12"/>
  <c r="DB19"/>
  <c r="DC16" l="1"/>
  <c r="DC20"/>
  <c r="DC12"/>
  <c r="DC14"/>
  <c r="DC13"/>
  <c r="DD10"/>
  <c r="DC11"/>
  <c r="DC19"/>
  <c r="DC18"/>
  <c r="DC17"/>
  <c r="DC15"/>
  <c r="DD14" l="1"/>
  <c r="DD15"/>
  <c r="DD12"/>
  <c r="DD20"/>
  <c r="DD13"/>
  <c r="DD18"/>
  <c r="DD11"/>
  <c r="DD19"/>
  <c r="DD16"/>
  <c r="DD17"/>
  <c r="DE10"/>
  <c r="DE16" l="1"/>
  <c r="DE15"/>
  <c r="DE17"/>
  <c r="DE14"/>
  <c r="DE12"/>
  <c r="DE13"/>
  <c r="DF10"/>
  <c r="DE18"/>
  <c r="DE11"/>
  <c r="DE19"/>
  <c r="DE20"/>
  <c r="DF11" l="1"/>
  <c r="DF15"/>
  <c r="DG10"/>
  <c r="DF18"/>
  <c r="DF17"/>
  <c r="DF16"/>
  <c r="DF14"/>
  <c r="DF13"/>
  <c r="DF20"/>
  <c r="DF12"/>
  <c r="DF19"/>
  <c r="DG16" l="1"/>
  <c r="DG20"/>
  <c r="DG19"/>
  <c r="DG14"/>
  <c r="DG13"/>
  <c r="DH10"/>
  <c r="DG12"/>
  <c r="DG18"/>
  <c r="DG17"/>
  <c r="DG15"/>
  <c r="DG11"/>
  <c r="DH14" l="1"/>
  <c r="DH15"/>
  <c r="DH12"/>
  <c r="DH20"/>
  <c r="DI10"/>
  <c r="DH13"/>
  <c r="DH11"/>
  <c r="DH19"/>
  <c r="DH16"/>
  <c r="DH17"/>
  <c r="DH18"/>
  <c r="DI18" l="1"/>
  <c r="DI15"/>
  <c r="DI17"/>
  <c r="DI16"/>
  <c r="DI14"/>
  <c r="DI13"/>
  <c r="DI12"/>
  <c r="DI20"/>
  <c r="DI11"/>
  <c r="DI19"/>
</calcChain>
</file>

<file path=xl/sharedStrings.xml><?xml version="1.0" encoding="utf-8"?>
<sst xmlns="http://schemas.openxmlformats.org/spreadsheetml/2006/main" count="4041" uniqueCount="2541">
  <si>
    <t>Restituisce l'anno corrispondente a una data. Gli anni vengono restituiti come numeri interi compresi tra 1900 e 9999.</t>
  </si>
  <si>
    <t>Formula</t>
  </si>
  <si>
    <t>Descrizione (risultato)</t>
  </si>
  <si>
    <t>Anno della prima data (2008)</t>
  </si>
  <si>
    <t>Anno della seconda data (2010)</t>
  </si>
  <si>
    <r>
      <t>ANNO</t>
    </r>
    <r>
      <rPr>
        <sz val="12"/>
        <color indexed="63"/>
        <rFont val="Arial"/>
        <family val="2"/>
      </rPr>
      <t>(</t>
    </r>
    <r>
      <rPr>
        <b/>
        <sz val="12"/>
        <color indexed="63"/>
        <rFont val="Arial"/>
        <family val="2"/>
      </rPr>
      <t>num_seriale</t>
    </r>
    <r>
      <rPr>
        <sz val="12"/>
        <color indexed="63"/>
        <rFont val="Arial"/>
        <family val="2"/>
      </rPr>
      <t>)</t>
    </r>
  </si>
  <si>
    <t>Vedremo più avanti l'archivio ed alcune delle funzioni principali, come inserirle da menù e come chiederne l'aiuto. Per ora limitiamoci a «scriverle».</t>
  </si>
  <si>
    <t>La funzione   =MESE()</t>
  </si>
  <si>
    <t>Fatto ripasso copia-incolla e taglia-incolla.</t>
  </si>
  <si>
    <t>CTRL+PGGIÙ</t>
  </si>
  <si>
    <t>CTRL+PGSU</t>
  </si>
  <si>
    <r>
      <t xml:space="preserve">Importante: è ottima norma fare sempre copia dei files di lavoro (fogli di calcolo, fogli di scrittura, fotografie, etc.) non solo in qualche cartella del PC ma </t>
    </r>
    <r>
      <rPr>
        <u/>
        <sz val="16"/>
        <rFont val="Times New Roman"/>
        <family val="1"/>
      </rPr>
      <t>anche e soprattutto su supporti estern</t>
    </r>
    <r>
      <rPr>
        <sz val="16"/>
        <rFont val="Times New Roman"/>
        <family val="1"/>
      </rPr>
      <t>i, quali:</t>
    </r>
  </si>
  <si>
    <r>
      <t xml:space="preserve">NOTA - La tecnica è sempre quella del </t>
    </r>
    <r>
      <rPr>
        <b/>
        <i/>
        <sz val="18"/>
        <rFont val="Times New Roman"/>
        <family val="1"/>
      </rPr>
      <t>Copia - Incolla</t>
    </r>
    <r>
      <rPr>
        <sz val="16"/>
        <rFont val="Times New Roman"/>
        <family val="1"/>
      </rPr>
      <t>. Essa consiste sempre nei seguenti 4 passaggi:</t>
    </r>
  </si>
  <si>
    <r>
      <t xml:space="preserve">1) - </t>
    </r>
    <r>
      <rPr>
        <u/>
        <sz val="16"/>
        <rFont val="Times New Roman"/>
        <family val="1"/>
      </rPr>
      <t>SELEZIONARE</t>
    </r>
    <r>
      <rPr>
        <sz val="16"/>
        <rFont val="Times New Roman"/>
        <family val="1"/>
      </rPr>
      <t xml:space="preserve"> le cose da copiare (Cartelle, files, parti di un file, etc.);</t>
    </r>
  </si>
  <si>
    <t>Possiamo spostarci fra le celle utilizzando il mouse oppure cliccando sulle freccette direzionali. Con la freccetta verso destra cispostiamo verso destra di una cella, con la freccetta verso il basso cispostiamo nella cella della riga inferiore, etc.</t>
  </si>
  <si>
    <t>Alcuni tasti in Excel</t>
  </si>
  <si>
    <t>Combinazione</t>
  </si>
  <si>
    <t>Effetto</t>
  </si>
  <si>
    <t>Alt + Invio</t>
  </si>
  <si>
    <t>Inizia una nuova riga
nella stessa cella</t>
  </si>
  <si>
    <t>Canc</t>
  </si>
  <si>
    <t>Ctrl + * [asterisco]</t>
  </si>
  <si>
    <t>Selezione l'area di un DataBase</t>
  </si>
  <si>
    <t>Seleziona l'intero foglio di lavoro</t>
  </si>
  <si>
    <t>Ctrl + C</t>
  </si>
  <si>
    <t>Copia il contenuto delle celle selezionate</t>
  </si>
  <si>
    <t>Ctrl + Esc</t>
  </si>
  <si>
    <t>Ctrl + F12</t>
  </si>
  <si>
    <t>Apre un file esistente</t>
  </si>
  <si>
    <t>Ctrl + Fine</t>
  </si>
  <si>
    <t>Posiziona il cursore nell'ultima cella piena nell'angolo inferiore destro</t>
  </si>
  <si>
    <t>Ctrl + Home</t>
  </si>
  <si>
    <t>Ctrl + MAIUSC + F12</t>
  </si>
  <si>
    <t>Mascherina per stampare il foglio corrente</t>
  </si>
  <si>
    <t>Ctrl + MAIUSC + T</t>
  </si>
  <si>
    <t>Richiamo mascherina «Trova»</t>
  </si>
  <si>
    <t>Ctrl + N</t>
  </si>
  <si>
    <t>Apre un file nuovo</t>
  </si>
  <si>
    <t>Passa al prossimo file aperto</t>
  </si>
  <si>
    <t>Ctrl + V</t>
  </si>
  <si>
    <t>Ctrl + X</t>
  </si>
  <si>
    <t>Taglia il contenuto delle celle selezionate</t>
  </si>
  <si>
    <t>Ctrl + Z</t>
  </si>
  <si>
    <t>F1</t>
  </si>
  <si>
    <t>Visualizza l'aiuto in linea</t>
  </si>
  <si>
    <t>F2</t>
  </si>
  <si>
    <t>Porta in modifica il contenuto di una cella</t>
  </si>
  <si>
    <t>F4 [in modifica]</t>
  </si>
  <si>
    <t>F5</t>
  </si>
  <si>
    <t>F9</t>
  </si>
  <si>
    <t>Fine + Freccia</t>
  </si>
  <si>
    <t>Collocarsi nell'ultima cella del tipo della cella corrente in direzione della freccia</t>
  </si>
  <si>
    <t>Fine + Home</t>
  </si>
  <si>
    <t>Spostarsi di una cella in direzione della freccia</t>
  </si>
  <si>
    <t>Freccia dx o sx [in modifica]</t>
  </si>
  <si>
    <t>Spostarsi di un carattere a dx o sx</t>
  </si>
  <si>
    <t>MAIUSC + F12</t>
  </si>
  <si>
    <t>Salva il file corrente</t>
  </si>
  <si>
    <t>TAB</t>
  </si>
  <si>
    <t>Conferma l'immissione di cella e seleziona la cella successiva</t>
  </si>
  <si>
    <r>
      <t xml:space="preserve">Attiva il tasto </t>
    </r>
    <r>
      <rPr>
        <i/>
        <sz val="10"/>
        <rFont val="Arial"/>
        <family val="2"/>
      </rPr>
      <t>Avvio di Windows</t>
    </r>
  </si>
  <si>
    <t>Tasti di movimento in Excel.</t>
  </si>
  <si>
    <t>Freccia direzionale</t>
  </si>
  <si>
    <t>Aprile un file NUOVO (da raccolta CAMPIONE)</t>
  </si>
  <si>
    <t>F5 + Esistente</t>
  </si>
  <si>
    <t>Quindi si può fare clic sul file nell'elenco proposto o cercarlo nel disco con le modalità conosciute. Nella mascherina sottostante vediamo la struttura del PC nella quale muoverci per scegliere il file da aprire.</t>
  </si>
  <si>
    <t>Aprire file esistente da raccolta campione</t>
  </si>
  <si>
    <t>F5 + Apri</t>
  </si>
  <si>
    <t>Aprile file esistente</t>
  </si>
  <si>
    <t>Per muoverci su un foglio Excel possiamo utilizzareil mouse, le freccette direzionali, combinazioni di più tasti. Vediamo alcuni dei tasti più frequentemente utilizzati:</t>
  </si>
  <si>
    <t xml:space="preserve">   Le tre successive figure illustrano un percorso alternativo mediante il quale si dovrebbero ottenere gli stessi risultati [da verificare, comunque…].</t>
  </si>
  <si>
    <r>
      <t xml:space="preserve">   Per far sparire il triangolino verde nell'angolo superiore sinistro di una cella [non è, nel nostro caso, un errore: semplicemente indica una cella contenente una formula «simile» ad altre] si attiva il menù </t>
    </r>
    <r>
      <rPr>
        <i/>
        <u/>
        <sz val="10"/>
        <rFont val="Arial"/>
        <family val="2"/>
      </rPr>
      <t>Strumenti - Opzioni</t>
    </r>
    <r>
      <rPr>
        <sz val="10"/>
        <rFont val="Arial"/>
        <family val="2"/>
      </rPr>
      <t>].</t>
    </r>
  </si>
  <si>
    <r>
      <t xml:space="preserve">   Poi si sceglie la linguella </t>
    </r>
    <r>
      <rPr>
        <i/>
        <u/>
        <sz val="10"/>
        <rFont val="Arial"/>
        <family val="2"/>
      </rPr>
      <t>Controllo errori</t>
    </r>
    <r>
      <rPr>
        <sz val="10"/>
        <rFont val="Arial"/>
        <family val="2"/>
      </rPr>
      <t xml:space="preserve"> e si disattiva il segno di spunta dell'opzione </t>
    </r>
    <r>
      <rPr>
        <i/>
        <u/>
        <sz val="10"/>
        <rFont val="Arial"/>
        <family val="2"/>
      </rPr>
      <t>Abilita controllo errori in background</t>
    </r>
    <r>
      <rPr>
        <sz val="10"/>
        <rFont val="Arial"/>
        <family val="2"/>
      </rPr>
      <t>.</t>
    </r>
  </si>
  <si>
    <t>Seleziona l'intero foglio di lavoro.</t>
  </si>
  <si>
    <t>CTRL+MAIUSC+BARRA SPAZIATRICE</t>
  </si>
  <si>
    <t>CTRL+6</t>
  </si>
  <si>
    <t>Quando viene applicato automaticamente un filtro alle righe, è possibile modificarle, tracciarle in un grafico e stampare il sottoinsieme dell'intervallo senza riorganizzarlo o spostarlo.</t>
  </si>
  <si>
    <t>In tal modo otterremo, su ognuno delle colonne del DB, il filtro per selezionare i dati.</t>
  </si>
  <si>
    <r>
      <t xml:space="preserve">Per applicare i filtri automatici, dovremo posizionarci in una cella qualsiasi del DataBase [meglio se la cella è «piena»] e, dal </t>
    </r>
    <r>
      <rPr>
        <i/>
        <sz val="10"/>
        <rFont val="Arial"/>
        <family val="2"/>
      </rPr>
      <t>menù</t>
    </r>
    <r>
      <rPr>
        <sz val="10"/>
        <rFont val="Arial"/>
        <family val="2"/>
      </rPr>
      <t xml:space="preserve"> chiederemo:    </t>
    </r>
    <r>
      <rPr>
        <i/>
        <sz val="10"/>
        <rFont val="Arial"/>
        <family val="2"/>
      </rPr>
      <t>Dati - Filtro - Filtro automatico - Enter</t>
    </r>
  </si>
  <si>
    <r>
      <t xml:space="preserve">Per disattivare i filtri automatici, dovremo posizionarci in una cella qualsiasi del DataBase [meglio se la cella è «piena» e, dal </t>
    </r>
    <r>
      <rPr>
        <i/>
        <sz val="10"/>
        <rFont val="Arial"/>
        <family val="2"/>
      </rPr>
      <t>menù</t>
    </r>
    <r>
      <rPr>
        <sz val="10"/>
        <rFont val="Arial"/>
        <family val="2"/>
      </rPr>
      <t xml:space="preserve"> chiederemo:    </t>
    </r>
    <r>
      <rPr>
        <i/>
        <sz val="10"/>
        <rFont val="Arial"/>
        <family val="2"/>
      </rPr>
      <t>Dati - Filtro - Filtro automatico - Enter</t>
    </r>
  </si>
  <si>
    <r>
      <t>I filtri consentono di trovare e utilizzare facilmente un sottoinsieme di dati in un intervallo. In un intervallo filtrato vengono visualizzate solo le righe che soddisfano i criteri (</t>
    </r>
    <r>
      <rPr>
        <b/>
        <sz val="10"/>
        <rFont val="Arial"/>
        <family val="2"/>
      </rPr>
      <t>criteri</t>
    </r>
    <r>
      <rPr>
        <sz val="10"/>
        <rFont val="Arial"/>
        <family val="2"/>
      </rPr>
      <t>: Condizioni specificate per limitare i record da includere nel set di risultati di una query o di un filtro.) specificati per una colonna. In Microsoft Excel sono disponibili due comandi per filtrare gli intervalli:</t>
    </r>
  </si>
  <si>
    <t>Funzione =SOMMA(intervallo_di_celle)</t>
  </si>
  <si>
    <t>Somma tutti i numeri presenti in un intervallo di celle.</t>
  </si>
  <si>
    <r>
      <t>Num1; num2;</t>
    </r>
    <r>
      <rPr>
        <sz val="10"/>
        <rFont val="Arial"/>
        <family val="2"/>
      </rPr>
      <t>...    sono da 1 a 30 argomenti di cui si desidera il valore totale o somma.</t>
    </r>
  </si>
  <si>
    <t>.</t>
  </si>
  <si>
    <t>Le date vengono memorizzate come numeri seriali in sequenza per poter essere utilizzate nei calcoli. In base all'impostazione predefinita, 1 gennaio 1900 è il numero seriale 1 e 1 gennaio 2008 è il numero seriale 39448 essendo trascorsi 39.448 giorni dal 1 gennaio 1900. Microsoft Excel per Macintosh usa un sistema di data predefinito diverso.</t>
  </si>
  <si>
    <t>Vedere anche</t>
  </si>
  <si>
    <t>LA FINESTRA DI EXCEL E I NOMI DEGLI OGGETTI</t>
  </si>
  <si>
    <r>
      <t xml:space="preserve">D) - Contenere formule o </t>
    </r>
    <r>
      <rPr>
        <b/>
        <sz val="10"/>
        <rFont val="Arial"/>
        <family val="2"/>
      </rPr>
      <t>funzioni</t>
    </r>
  </si>
  <si>
    <r>
      <t>E) - Contenere</t>
    </r>
    <r>
      <rPr>
        <b/>
        <sz val="10"/>
        <rFont val="Arial"/>
        <family val="2"/>
      </rPr>
      <t xml:space="preserve"> formule</t>
    </r>
    <r>
      <rPr>
        <sz val="10"/>
        <rFont val="Arial"/>
        <family val="2"/>
      </rPr>
      <t xml:space="preserve"> o funzioni</t>
    </r>
  </si>
  <si>
    <t>Lezione 1 del 11 gennaio 2013</t>
  </si>
  <si>
    <t>Excel è un programma per fare calcoli (tabelle, bilanci, grafici, etc.)</t>
  </si>
  <si>
    <t>Possiamo lanciare Excel anche utilizzando Start - Esegui - Excel - Invio.</t>
  </si>
  <si>
    <t>AVVIO DI EXCEL</t>
  </si>
  <si>
    <r>
      <t xml:space="preserve">Fare clic su </t>
    </r>
    <r>
      <rPr>
        <i/>
        <sz val="10"/>
        <rFont val="Arial"/>
        <family val="2"/>
      </rPr>
      <t>Start - Esegui</t>
    </r>
  </si>
  <si>
    <r>
      <t xml:space="preserve">e quindi  digitare </t>
    </r>
    <r>
      <rPr>
        <i/>
        <sz val="10"/>
        <rFont val="Arial"/>
        <family val="2"/>
      </rPr>
      <t>Excel</t>
    </r>
    <r>
      <rPr>
        <sz val="10"/>
        <rFont val="Arial"/>
        <family val="2"/>
      </rPr>
      <t xml:space="preserve"> nella mascherina che ci verrà proposta. Confermare facendo clic su OK o premendo </t>
    </r>
    <r>
      <rPr>
        <i/>
        <sz val="10"/>
        <rFont val="Arial"/>
        <family val="2"/>
      </rPr>
      <t>Invio.</t>
    </r>
  </si>
  <si>
    <r>
      <t xml:space="preserve">Lanceremo Excel con le modalità standard in Windows: </t>
    </r>
    <r>
      <rPr>
        <i/>
        <sz val="12"/>
        <color indexed="8"/>
        <rFont val="Calibri"/>
        <family val="2"/>
      </rPr>
      <t>Start - Tutti i programmi - Microsoft Office - Excel - Invio</t>
    </r>
    <r>
      <rPr>
        <sz val="12"/>
        <color indexed="8"/>
        <rFont val="Calibri"/>
        <family val="2"/>
      </rPr>
      <t>.</t>
    </r>
  </si>
  <si>
    <t>Un file nuovo si apre di norma con tre fogli.</t>
  </si>
  <si>
    <t>Un file è composto da fogli. Di norma si apre con tre fogli aventi il nome Foglio1 - Foglio 1 - Foglio3.</t>
  </si>
  <si>
    <t>Potremo eliminare o aggiungere fogli (fino ad un massimo di …….) a piacere.</t>
  </si>
  <si>
    <t>Un foglio di Excel è una matrice formata a colonne e righe.</t>
  </si>
  <si>
    <t>CORSO BASE «EXCEL 2007» ed altro - ANNO 2013</t>
  </si>
  <si>
    <t>NOME DEL FILE - NOME DEL PROGRAMMA</t>
  </si>
  <si>
    <t>PULSANTI DEL PROGRAMMA</t>
  </si>
  <si>
    <t>PULSANTI DEL FILE</t>
  </si>
  <si>
    <t>BARRA DEL NOME</t>
  </si>
  <si>
    <r>
      <t>BARRA DEL MEN</t>
    </r>
    <r>
      <rPr>
        <sz val="10"/>
        <rFont val="Times New Roman"/>
        <family val="1"/>
      </rPr>
      <t>Ù</t>
    </r>
  </si>
  <si>
    <t>Le colonne sono individuate da lettere alfatebtiche, le righe da numeri.</t>
  </si>
  <si>
    <t>Una cella è un incrocio di una colonna con una riga che viene chiamata coordinata. La coordinata C3 ci dice che siamo in colonna C riga 3.</t>
  </si>
  <si>
    <t>Contenuto di una cellla.</t>
  </si>
  <si>
    <t>Le celle possono essere vuote, contenere valori alfanumerici (stringhe), contenere numeri, formule, funzioni. Una stringa è allineata a sinistra, un numero a destra.</t>
  </si>
  <si>
    <r>
      <t xml:space="preserve">Per creare un file </t>
    </r>
    <r>
      <rPr>
        <i/>
        <sz val="12"/>
        <color indexed="8"/>
        <rFont val="Calibri"/>
        <family val="2"/>
      </rPr>
      <t>nuovo</t>
    </r>
    <r>
      <rPr>
        <sz val="12"/>
        <color indexed="8"/>
        <rFont val="Calibri"/>
        <family val="2"/>
      </rPr>
      <t xml:space="preserve"> si fa clic sulla voce </t>
    </r>
    <r>
      <rPr>
        <i/>
        <sz val="12"/>
        <color indexed="8"/>
        <rFont val="Calibri"/>
        <family val="2"/>
      </rPr>
      <t>File (o pulsante in alto a sinistra)</t>
    </r>
    <r>
      <rPr>
        <sz val="12"/>
        <color indexed="8"/>
        <rFont val="Calibri"/>
        <family val="2"/>
      </rPr>
      <t xml:space="preserve"> e quindi si sceglie la voce </t>
    </r>
    <r>
      <rPr>
        <i/>
        <sz val="12"/>
        <color indexed="8"/>
        <rFont val="Calibri"/>
        <family val="2"/>
      </rPr>
      <t>nuovo</t>
    </r>
    <r>
      <rPr>
        <sz val="12"/>
        <color indexed="8"/>
        <rFont val="Calibri"/>
        <family val="2"/>
      </rPr>
      <t>. Possiamo scegliere un file con fogli vuoti oppure aprire uno dei file campione presenti in Excel.</t>
    </r>
  </si>
  <si>
    <t>I numeri a destra del separatore decimale del numero seriale rappresentano l'ora, quelli a sinistra la data. Il numero seriale 0,5 rappresenta ad esempio le ore 12.00.</t>
  </si>
  <si>
    <t>La funzione ADESSO apporta la modifica solo quando si ricalcola il foglio di lavoro o si esegue una macro contenente la funzione. L'aggiornamento non viene effettuato continuamente.</t>
  </si>
  <si>
    <r>
      <t xml:space="preserve">Restituisce il numero seriale della data e dell'ora correnti. Se prima dell'immissione della funzione il formato di cella era </t>
    </r>
    <r>
      <rPr>
        <b/>
        <sz val="14"/>
        <rFont val="Arial"/>
        <family val="2"/>
      </rPr>
      <t>Generale</t>
    </r>
    <r>
      <rPr>
        <sz val="14"/>
        <rFont val="Arial"/>
        <family val="2"/>
      </rPr>
      <t>, il risultato viene formattato come una data.</t>
    </r>
  </si>
  <si>
    <r>
      <t>=ADESSO</t>
    </r>
    <r>
      <rPr>
        <sz val="14"/>
        <rFont val="Arial"/>
        <family val="2"/>
      </rPr>
      <t>( )</t>
    </r>
  </si>
  <si>
    <t>Copiare foglio</t>
  </si>
  <si>
    <t>Ordinare</t>
  </si>
  <si>
    <t>Protezione</t>
  </si>
  <si>
    <t>Copiare link da e vs Browser</t>
  </si>
  <si>
    <t>Finestre</t>
  </si>
  <si>
    <t>Raggruppare</t>
  </si>
  <si>
    <t>Le estensioni [formati, tipo] dei files</t>
  </si>
  <si>
    <t>Estensioni (tipi) dei files</t>
  </si>
  <si>
    <t>F5 + Estensioni</t>
  </si>
  <si>
    <t>Abbiamo fatto un ripasso sui nomi ed estensioni del files e sulle opzioni per salvataggio di un file in formato diverso da quello standard.</t>
  </si>
  <si>
    <t>Riepilogo suille estensioni [formati] dei files in Excel</t>
  </si>
  <si>
    <r>
      <t xml:space="preserve">Nella sottostante figura, la mascherina </t>
    </r>
    <r>
      <rPr>
        <i/>
        <sz val="12"/>
        <color indexed="8"/>
        <rFont val="Calibri"/>
        <family val="2"/>
      </rPr>
      <t>Salva con nome</t>
    </r>
    <r>
      <rPr>
        <sz val="12"/>
        <color indexed="8"/>
        <rFont val="Calibri"/>
        <family val="2"/>
      </rPr>
      <t xml:space="preserve"> con evidenziato una parte dell'elenco dei tipi di file (nelle quali notiamo le estensioni) di slavataggio.</t>
    </r>
  </si>
  <si>
    <t>Ricordiamo che l'estensione e quella parte del nome file che permette al sistema operativo di riconoscere il tipo del file, e quindi di riconoscere con quale programmi è stato costruito il file.</t>
  </si>
  <si>
    <r>
      <t xml:space="preserve">Questo file che stiamo vedendo si chiama    </t>
    </r>
    <r>
      <rPr>
        <sz val="12"/>
        <color indexed="10"/>
        <rFont val="Calibri"/>
        <family val="2"/>
      </rPr>
      <t>Corso_Excel_2007.xls</t>
    </r>
    <r>
      <rPr>
        <sz val="12"/>
        <color indexed="8"/>
        <rFont val="Calibri"/>
        <family val="2"/>
      </rPr>
      <t xml:space="preserve">   dove </t>
    </r>
    <r>
      <rPr>
        <sz val="12"/>
        <color indexed="10"/>
        <rFont val="Calibri"/>
        <family val="2"/>
      </rPr>
      <t>Corso_Excel:2007</t>
    </r>
    <r>
      <rPr>
        <sz val="12"/>
        <color indexed="8"/>
        <rFont val="Calibri"/>
        <family val="2"/>
      </rPr>
      <t xml:space="preserve">   è il nome   </t>
    </r>
    <r>
      <rPr>
        <sz val="12"/>
        <color indexed="10"/>
        <rFont val="Calibri"/>
        <family val="2"/>
      </rPr>
      <t xml:space="preserve"> xls</t>
    </r>
    <r>
      <rPr>
        <sz val="12"/>
        <color indexed="8"/>
        <rFont val="Calibri"/>
        <family val="2"/>
      </rPr>
      <t xml:space="preserve">    è l'estensione   e il simbolo   </t>
    </r>
    <r>
      <rPr>
        <sz val="12"/>
        <color indexed="10"/>
        <rFont val="Calibri"/>
        <family val="2"/>
      </rPr>
      <t xml:space="preserve"> . [punto]</t>
    </r>
    <r>
      <rPr>
        <sz val="12"/>
        <color indexed="8"/>
        <rFont val="Calibri"/>
        <family val="2"/>
      </rPr>
      <t xml:space="preserve"> è il carattere che separa nome da estensione.</t>
    </r>
  </si>
  <si>
    <t>=SOMMA(Gennaio:Dicembre!B14)</t>
  </si>
  <si>
    <r>
      <t xml:space="preserve">Per rendere grassetto il testo, fare clic sul pulsante </t>
    </r>
    <r>
      <rPr>
        <b/>
        <sz val="10"/>
        <rFont val="Arial"/>
        <family val="2"/>
      </rPr>
      <t>Grassetto</t>
    </r>
    <r>
      <rPr>
        <sz val="10"/>
        <rFont val="Arial"/>
        <family val="2"/>
      </rPr>
      <t>.</t>
    </r>
  </si>
  <si>
    <r>
      <t xml:space="preserve">Per rendere corsivo il testo, fare clic sul pulsante </t>
    </r>
    <r>
      <rPr>
        <b/>
        <sz val="10"/>
        <rFont val="Arial"/>
        <family val="2"/>
      </rPr>
      <t>Corsivo</t>
    </r>
    <r>
      <rPr>
        <sz val="10"/>
        <rFont val="Arial"/>
        <family val="2"/>
      </rPr>
      <t>.</t>
    </r>
  </si>
  <si>
    <r>
      <t xml:space="preserve">Se la barra degli strumenti </t>
    </r>
    <r>
      <rPr>
        <b/>
        <sz val="10"/>
        <rFont val="Arial"/>
        <family val="2"/>
      </rPr>
      <t>Disegno</t>
    </r>
    <r>
      <rPr>
        <sz val="10"/>
        <rFont val="Arial"/>
        <family val="2"/>
      </rPr>
      <t xml:space="preserve"> non fosse disponibile, viasualizzarla mediante il Menù </t>
    </r>
    <r>
      <rPr>
        <i/>
        <sz val="10"/>
        <rFont val="Arial"/>
        <family val="2"/>
      </rPr>
      <t>Visualizza - Barre degli strumenti - Disegno</t>
    </r>
    <r>
      <rPr>
        <sz val="10"/>
        <rFont val="Arial"/>
        <family val="2"/>
      </rPr>
      <t xml:space="preserve"> come illustrato in figura.</t>
    </r>
  </si>
  <si>
    <r>
      <t xml:space="preserve">La barra degli strumenti di </t>
    </r>
    <r>
      <rPr>
        <i/>
        <sz val="10"/>
        <rFont val="Arial"/>
        <family val="2"/>
      </rPr>
      <t>Disegno</t>
    </r>
    <r>
      <rPr>
        <sz val="10"/>
        <rFont val="Arial"/>
        <family val="2"/>
      </rPr>
      <t xml:space="preserve"> è la seguente:</t>
    </r>
  </si>
  <si>
    <r>
      <t xml:space="preserve">È possibile visualizzare la barra degli strumenti specifica per WordArt dal menù con </t>
    </r>
    <r>
      <rPr>
        <i/>
        <sz val="10"/>
        <rFont val="Arial"/>
        <family val="2"/>
      </rPr>
      <t>Visualizza - Barre degli strumenti - WordArt.</t>
    </r>
  </si>
  <si>
    <r>
      <t xml:space="preserve">La casella </t>
    </r>
    <r>
      <rPr>
        <i/>
        <sz val="10"/>
        <rFont val="Arial"/>
        <family val="2"/>
      </rPr>
      <t>Raccolta WordArt</t>
    </r>
    <r>
      <rPr>
        <sz val="10"/>
        <rFont val="Arial"/>
        <family val="2"/>
      </rPr>
      <t xml:space="preserve"> dove scegliere lo stile del carattere. Per farlo sceglieremo uno stile e faremo clik su OK.</t>
    </r>
  </si>
  <si>
    <t>Le date vengono memorizzate in Microsoft Excel come numeri sequenziali detti valori seriali. In base all'impostazione predefinita, 1 gennaio 1900 è il numero seriale 1 e 1 gennaio 2008 è il numero seriale 39448 essendo trascorsi 39.448 giorni dal 1 gennaio 1900. Le ore vengono memorizzate come frazioni decimali perché l'ora è considerata una parte di un giorno.</t>
  </si>
  <si>
    <r>
      <t xml:space="preserve">Figura 1: Lancio di </t>
    </r>
    <r>
      <rPr>
        <i/>
        <sz val="12"/>
        <rFont val="Times New Roman"/>
        <family val="1"/>
      </rPr>
      <t>Risorse del computer [Explorer]</t>
    </r>
    <r>
      <rPr>
        <sz val="12"/>
        <rFont val="Times New Roman"/>
        <family val="1"/>
      </rPr>
      <t xml:space="preserve"> da </t>
    </r>
    <r>
      <rPr>
        <i/>
        <sz val="12"/>
        <rFont val="Times New Roman"/>
        <family val="1"/>
      </rPr>
      <t>Avvio - Esegui</t>
    </r>
  </si>
  <si>
    <r>
      <t xml:space="preserve">Figura 2: Risorse del computer in modalità </t>
    </r>
    <r>
      <rPr>
        <i/>
        <sz val="12"/>
        <rFont val="Times New Roman"/>
        <family val="1"/>
      </rPr>
      <t>Cartelle</t>
    </r>
    <r>
      <rPr>
        <sz val="12"/>
        <rFont val="Times New Roman"/>
        <family val="1"/>
      </rPr>
      <t xml:space="preserve"> e visualizzazione </t>
    </r>
    <r>
      <rPr>
        <i/>
        <sz val="12"/>
        <rFont val="Times New Roman"/>
        <family val="1"/>
      </rPr>
      <t>Dettagli</t>
    </r>
    <r>
      <rPr>
        <sz val="12"/>
        <rFont val="Times New Roman"/>
        <family val="1"/>
      </rPr>
      <t xml:space="preserve">. A sinistra la struttura del P.C., a destra il contenuto della cartella </t>
    </r>
    <r>
      <rPr>
        <i/>
        <sz val="12"/>
        <rFont val="Times New Roman"/>
        <family val="1"/>
      </rPr>
      <t>Fotografie_MF</t>
    </r>
    <r>
      <rPr>
        <sz val="12"/>
        <rFont val="Times New Roman"/>
        <family val="1"/>
      </rPr>
      <t xml:space="preserve"> nella quale siamo posizionati.</t>
    </r>
  </si>
  <si>
    <r>
      <t>2.</t>
    </r>
    <r>
      <rPr>
        <sz val="7"/>
        <rFont val="Times New Roman"/>
        <family val="1"/>
      </rPr>
      <t xml:space="preserve">      </t>
    </r>
    <r>
      <rPr>
        <sz val="12"/>
        <rFont val="Times New Roman"/>
        <family val="1"/>
      </rPr>
      <t xml:space="preserve">– </t>
    </r>
    <r>
      <rPr>
        <sz val="16"/>
        <rFont val="Times New Roman"/>
        <family val="1"/>
      </rPr>
      <t xml:space="preserve">Collocarsi nella cartella di origine (quella che contiene i files dei quali creare copia). Nel caso specifico ci collochiamo nella cartella </t>
    </r>
    <r>
      <rPr>
        <i/>
        <sz val="16"/>
        <rFont val="Times New Roman"/>
        <family val="1"/>
      </rPr>
      <t>Fotografie_MF</t>
    </r>
    <r>
      <rPr>
        <sz val="16"/>
        <rFont val="Times New Roman"/>
        <family val="1"/>
      </rPr>
      <t xml:space="preserve"> (ved. Fig. 2).</t>
    </r>
  </si>
  <si>
    <r>
      <t>3.</t>
    </r>
    <r>
      <rPr>
        <sz val="7"/>
        <rFont val="Times New Roman"/>
        <family val="1"/>
      </rPr>
      <t xml:space="preserve">      </t>
    </r>
    <r>
      <rPr>
        <sz val="16"/>
        <rFont val="Times New Roman"/>
        <family val="1"/>
      </rPr>
      <t xml:space="preserve">- Selezionare i files dei quali creare copia, utilizzando poi la voce del menù </t>
    </r>
    <r>
      <rPr>
        <i/>
        <sz val="16"/>
        <rFont val="Times New Roman"/>
        <family val="1"/>
      </rPr>
      <t>Modifica – Copia</t>
    </r>
    <r>
      <rPr>
        <sz val="16"/>
        <rFont val="Times New Roman"/>
        <family val="1"/>
      </rPr>
      <t xml:space="preserve">. Per selezionare tutti i file della cartella dirò dal Menù: </t>
    </r>
    <r>
      <rPr>
        <i/>
        <sz val="16"/>
        <rFont val="Times New Roman"/>
        <family val="1"/>
      </rPr>
      <t>Modifica - Seleziona tutto</t>
    </r>
    <r>
      <rPr>
        <sz val="16"/>
        <rFont val="Times New Roman"/>
        <family val="1"/>
      </rPr>
      <t xml:space="preserve">. </t>
    </r>
  </si>
  <si>
    <r>
      <t>4.</t>
    </r>
    <r>
      <rPr>
        <sz val="7"/>
        <rFont val="Times New Roman"/>
        <family val="1"/>
      </rPr>
      <t xml:space="preserve">      </t>
    </r>
    <r>
      <rPr>
        <sz val="16"/>
        <rFont val="Times New Roman"/>
        <family val="1"/>
      </rPr>
      <t>- Collocarsi nella cartella di destinazione.</t>
    </r>
  </si>
  <si>
    <r>
      <t>5.</t>
    </r>
    <r>
      <rPr>
        <sz val="7"/>
        <rFont val="Times New Roman"/>
        <family val="1"/>
      </rPr>
      <t xml:space="preserve">      </t>
    </r>
    <r>
      <rPr>
        <sz val="16"/>
        <rFont val="Times New Roman"/>
        <family val="1"/>
      </rPr>
      <t xml:space="preserve">- Utilizzare le voci del menù </t>
    </r>
    <r>
      <rPr>
        <i/>
        <sz val="16"/>
        <rFont val="Times New Roman"/>
        <family val="1"/>
      </rPr>
      <t>Modifica – Incolla</t>
    </r>
    <r>
      <rPr>
        <sz val="16"/>
        <rFont val="Times New Roman"/>
        <family val="1"/>
      </rPr>
      <t>.</t>
    </r>
  </si>
  <si>
    <t>4. Eseguire una o più delle operazioni riportate di seguito.</t>
  </si>
  <si>
    <t>La casellina dove scrivere il testo. Suò testo evidenziato in blu scriveremo il testo della nostra Word Art, cone le modalità conosciute. Alla fine premeremo OK.</t>
  </si>
  <si>
    <t>Il testo della nostra WordArt,</t>
  </si>
  <si>
    <t>e la WordArt.</t>
  </si>
  <si>
    <t>Reggina</t>
  </si>
  <si>
    <t>Venezia</t>
  </si>
  <si>
    <t>Salernitana</t>
  </si>
  <si>
    <t>Cesarano</t>
  </si>
  <si>
    <t>Palermo</t>
  </si>
  <si>
    <t>Juve Stabia</t>
  </si>
  <si>
    <t>Ternana</t>
  </si>
  <si>
    <t>Per capire la funzione IF [SE]</t>
  </si>
  <si>
    <t>Aggiungere, modificare o rimuovere i formati condizionali</t>
  </si>
  <si>
    <t>Aggiungere un formato condizionale</t>
  </si>
  <si>
    <t>1. Effettuare una delle seguenti operazioni:</t>
  </si>
  <si>
    <t>COSE DA FARE</t>
  </si>
  <si>
    <t>Collegamento ipertestuale</t>
  </si>
  <si>
    <t>CERCA</t>
  </si>
  <si>
    <t>CONTA.SE</t>
  </si>
  <si>
    <t>3. Digitare integralmente o in parte il nome del file o della cartella oppure digitare una parola o una frase presente nel file.</t>
  </si>
  <si>
    <t>4. Se non si conoscono queste informazioni oppure si desidera limitare la ricerca, selezionare una o piu` delle rimanenti opzioni:</t>
  </si>
  <si>
    <t>Note</t>
  </si>
  <si>
    <t>Se si ottiene un numero eccessivo di risultati provare ad aggiungere qualche altro criterio di ricerca per restringerla.</t>
  </si>
  <si>
    <t>Si possono utilizzare i Caratteri Jolly [*   ?]</t>
  </si>
  <si>
    <r>
      <t xml:space="preserve">2. Fare clic su </t>
    </r>
    <r>
      <rPr>
        <b/>
        <sz val="10"/>
        <rFont val="Arial"/>
        <family val="2"/>
      </rPr>
      <t>Tutti i file e le cartelle</t>
    </r>
    <r>
      <rPr>
        <sz val="10"/>
        <rFont val="Arial"/>
        <family val="2"/>
      </rPr>
      <t>.</t>
    </r>
  </si>
  <si>
    <r>
      <t xml:space="preserve">Se </t>
    </r>
    <r>
      <rPr>
        <b/>
        <sz val="10"/>
        <rFont val="Arial"/>
        <family val="2"/>
      </rPr>
      <t>Tutti i file e le cartelle</t>
    </r>
    <r>
      <rPr>
        <sz val="10"/>
        <rFont val="Arial"/>
        <family val="2"/>
      </rPr>
      <t xml:space="preserve"> non e` disponibile, e` probabile che le impostazioni predefinite per la ricerca siano state modificate.</t>
    </r>
  </si>
  <si>
    <r>
      <t xml:space="preserve">1. Fare clic su </t>
    </r>
    <r>
      <rPr>
        <b/>
        <sz val="10"/>
        <rFont val="Arial"/>
        <family val="2"/>
      </rPr>
      <t>Cambia preferenze</t>
    </r>
    <r>
      <rPr>
        <sz val="10"/>
        <rFont val="Arial"/>
        <family val="2"/>
      </rPr>
      <t>.</t>
    </r>
  </si>
  <si>
    <r>
      <t xml:space="preserve">2. Fare clic su </t>
    </r>
    <r>
      <rPr>
        <b/>
        <sz val="10"/>
        <rFont val="Arial"/>
        <family val="2"/>
      </rPr>
      <t>Modifica funzionamento ricerca file e cartelle</t>
    </r>
    <r>
      <rPr>
        <sz val="10"/>
        <rFont val="Arial"/>
        <family val="2"/>
      </rPr>
      <t>.</t>
    </r>
  </si>
  <si>
    <r>
      <t xml:space="preserve">3. Fare clic su </t>
    </r>
    <r>
      <rPr>
        <b/>
        <sz val="10"/>
        <rFont val="Arial"/>
        <family val="2"/>
      </rPr>
      <t>Standard</t>
    </r>
    <r>
      <rPr>
        <sz val="10"/>
        <rFont val="Arial"/>
        <family val="2"/>
      </rPr>
      <t xml:space="preserve"> e quindi fare clic su </t>
    </r>
    <r>
      <rPr>
        <b/>
        <sz val="10"/>
        <rFont val="Arial"/>
        <family val="2"/>
      </rPr>
      <t>OK</t>
    </r>
    <r>
      <rPr>
        <sz val="10"/>
        <rFont val="Arial"/>
        <family val="2"/>
      </rPr>
      <t>.</t>
    </r>
  </si>
  <si>
    <r>
      <t xml:space="preserve">4. Fare clic su </t>
    </r>
    <r>
      <rPr>
        <b/>
        <sz val="10"/>
        <rFont val="Arial"/>
        <family val="2"/>
      </rPr>
      <t>Tutti i file e le cartelle</t>
    </r>
    <r>
      <rPr>
        <sz val="10"/>
        <rFont val="Arial"/>
        <family val="2"/>
      </rPr>
      <t>.</t>
    </r>
  </si>
  <si>
    <r>
      <t xml:space="preserve">Nella casella di riepilogo a discesa </t>
    </r>
    <r>
      <rPr>
        <b/>
        <sz val="10"/>
        <rFont val="Arial"/>
        <family val="2"/>
      </rPr>
      <t>Cerca in</t>
    </r>
    <r>
      <rPr>
        <sz val="10"/>
        <rFont val="Arial"/>
        <family val="2"/>
      </rPr>
      <t xml:space="preserve"> selezionare l'unita`, la cartella o la rete in cui si desidera eseguire la ricerca.</t>
    </r>
  </si>
  <si>
    <r>
      <t xml:space="preserve">Fare clic su </t>
    </r>
    <r>
      <rPr>
        <b/>
        <sz val="10"/>
        <rFont val="Arial"/>
        <family val="2"/>
      </rPr>
      <t>Ultima modifica</t>
    </r>
    <r>
      <rPr>
        <sz val="10"/>
        <rFont val="Arial"/>
        <family val="2"/>
      </rPr>
      <t xml:space="preserve"> per cercare i file creati o modificati in una certa data o nell'intervallo di tempo specificato.</t>
    </r>
  </si>
  <si>
    <t>Elimina un carattere a sinistra nella barra della formula.</t>
  </si>
  <si>
    <t>Annulla un'immissione nella cella o nella barra della formula.</t>
  </si>
  <si>
    <t>MAIUSC+F3</t>
  </si>
  <si>
    <t>CTRL+MAIUSC+A</t>
  </si>
  <si>
    <t>F3</t>
  </si>
  <si>
    <t>Copia il valore dalla cella che si trova sopra la cella attiva nella cella o nella barra della formula.</t>
  </si>
  <si>
    <t>Copia una formula dalla cella che si trova sopra la cella attiva nella cella o nella barra della formula.</t>
  </si>
  <si>
    <t>Calcola tutti i fogli di lavoro di tutte le cartelle di lavoro aperte.</t>
  </si>
  <si>
    <r>
      <t xml:space="preserve">   Le passo una serie di note sull'argomento. In teoria, contengono istruzioni che dovrebbero essere da guida anche per </t>
    </r>
    <r>
      <rPr>
        <i/>
        <sz val="10"/>
        <rFont val="Arial"/>
        <family val="2"/>
      </rPr>
      <t>Excel 2010</t>
    </r>
    <r>
      <rPr>
        <sz val="10"/>
        <rFont val="Arial"/>
        <family val="2"/>
      </rPr>
      <t>.</t>
    </r>
  </si>
  <si>
    <r>
      <t xml:space="preserve">   La mascherina </t>
    </r>
    <r>
      <rPr>
        <i/>
        <sz val="10"/>
        <rFont val="Arial"/>
        <family val="2"/>
      </rPr>
      <t>controllo errori</t>
    </r>
    <r>
      <rPr>
        <sz val="10"/>
        <rFont val="Arial"/>
        <family val="2"/>
      </rPr>
      <t xml:space="preserve"> con l'abilitazione attivata.</t>
    </r>
  </si>
  <si>
    <r>
      <t xml:space="preserve">   La mascherina </t>
    </r>
    <r>
      <rPr>
        <i/>
        <sz val="10"/>
        <rFont val="Arial"/>
        <family val="2"/>
      </rPr>
      <t>controllo errori con l'abilitazione disattivata</t>
    </r>
    <r>
      <rPr>
        <sz val="10"/>
        <rFont val="Arial"/>
        <family val="2"/>
      </rPr>
      <t xml:space="preserve"> [è il nostro caso, se la memoria non mi inganna].</t>
    </r>
  </si>
  <si>
    <t xml:space="preserve">   A memoria. Siccome questa è una opzione generale di Excel, probabilmente in Excel 2000 ne troveremo il pulsante di abilitazione/disabilitazione nelle opzioni generali presenti «fuori menù» [come le opzioni per non visualizzare gli zero o per determinare la posizione del cursore dopo la pressione del tasto Enter.</t>
  </si>
  <si>
    <t>Il contenuto può essere reso di nuovo visibile con il formato numerico Generale(Vedere figura).</t>
  </si>
  <si>
    <t>Come assegnare o cambiare il nome ad un foglio.</t>
  </si>
  <si>
    <t>Variare il colore ad un foglio.</t>
  </si>
  <si>
    <t>Come spostare un foglio di lavoro.</t>
  </si>
  <si>
    <t>Faccio clic sul nome del foglio col pulsante sinistro, tengo premuto il mouse e trascino il foglio nella nuova posizione (un triangolino nero mi indica la posizione di destinazione). Raggiunta la destinazione, rilascio il mouse e il foglio sarà spostato. In figura, il foglio «PincoPallo» spostato.</t>
  </si>
  <si>
    <r>
      <t xml:space="preserve">Abbiamo anche visto che assegnato alle celle il formato </t>
    </r>
    <r>
      <rPr>
        <i/>
        <sz val="12"/>
        <color indexed="8"/>
        <rFont val="Calibri"/>
        <family val="2"/>
      </rPr>
      <t xml:space="preserve"> personalizzato</t>
    </r>
    <r>
      <rPr>
        <sz val="12"/>
        <color indexed="8"/>
        <rFont val="Calibri"/>
        <family val="2"/>
      </rPr>
      <t xml:space="preserve"> di tipo    ;;;   (vedere figura) il contenuto delle stesse risulterà «invisibile». Nella cella a sinistra un contenuto «invisibile».</t>
    </r>
  </si>
  <si>
    <t>rifare nomi e indice</t>
  </si>
  <si>
    <r>
      <t xml:space="preserve">   Queste opzioni le troviamo facendo clic sul Bottone </t>
    </r>
    <r>
      <rPr>
        <i/>
        <sz val="10"/>
        <rFont val="Arial"/>
        <family val="2"/>
      </rPr>
      <t>Excel</t>
    </r>
    <r>
      <rPr>
        <sz val="10"/>
        <rFont val="Arial"/>
        <family val="2"/>
      </rPr>
      <t xml:space="preserve"> [vertice sinistro in altro di Excel] e scegliendo la voce </t>
    </r>
    <r>
      <rPr>
        <i/>
        <sz val="10"/>
        <rFont val="Arial"/>
        <family val="2"/>
      </rPr>
      <t>Opzioni Excel</t>
    </r>
    <r>
      <rPr>
        <sz val="10"/>
        <rFont val="Arial"/>
        <family val="2"/>
      </rPr>
      <t xml:space="preserve"> [parte inferiore dx del menù che appare] e quindi la voce </t>
    </r>
    <r>
      <rPr>
        <i/>
        <sz val="10"/>
        <rFont val="Arial"/>
        <family val="2"/>
      </rPr>
      <t>Avanzate</t>
    </r>
    <r>
      <rPr>
        <sz val="10"/>
        <rFont val="Arial"/>
        <family val="2"/>
      </rPr>
      <t>. A questo punto bisogna ricercare fra le molte opzioni presenti quella relativa agli «</t>
    </r>
    <r>
      <rPr>
        <i/>
        <sz val="10"/>
        <rFont val="Arial"/>
        <family val="2"/>
      </rPr>
      <t>errori in background</t>
    </r>
    <r>
      <rPr>
        <sz val="10"/>
        <rFont val="Arial"/>
        <family val="2"/>
      </rPr>
      <t>».</t>
    </r>
  </si>
  <si>
    <r>
      <t>Riferimenti misti</t>
    </r>
    <r>
      <rPr>
        <sz val="10"/>
        <rFont val="Arial"/>
        <family val="2"/>
      </rPr>
      <t>      Un riferimento misto contiene una colonna assoluta e una riga relativa o una riga assoluta e una colonna relativa. Un riferimento assoluto di colonna assume la forma $A1, $B1 e così via, mentre un riferimento assoluto di riga assume la forma A$1, B$1 e così via. Se cambia la posizione della cella che contiene la formula, cambierà anche il riferimento relativo, ma non quello assoluto. Se si copia la formula nelle righe adiacenti o nelle colonne sottostanti, il riferimento relativo verrà automaticamente adattato mentre quello assoluto no. Se si copia ad esempio un riferimento misto dalla cella A2 alla cella B3, verrà modificato da =A$1 in =B$1.</t>
    </r>
  </si>
  <si>
    <t>Informazioni sulla protezione di fogli e cartelle di lavoro</t>
  </si>
  <si>
    <t>In Microsoft Excel sono disponibili diversi livelli di protezione per controllare gli utenti che possono accedere ai dati di Excel e modificarli.</t>
  </si>
  <si>
    <r>
      <t>Protezione dei fogli di lavoro</t>
    </r>
    <r>
      <rPr>
        <sz val="10"/>
        <rFont val="Arial"/>
        <family val="2"/>
      </rPr>
      <t>      È possibile proteggere gli elementi di un foglio di lavoro, quali le celle con formule, dall'accesso di tutti gli altri utenti o è possibile concedere a singoli utenti l'accesso a intervalli specifici.</t>
    </r>
  </si>
  <si>
    <t>Protezione degli elementi di un foglio di lavoro</t>
  </si>
  <si>
    <t>CTRL+Z</t>
  </si>
  <si>
    <t>Lezione 4 del 1 febbraio 2013</t>
  </si>
  <si>
    <t>Di norma si eseguono operazioni algebriche</t>
  </si>
  <si>
    <t>Simboli per formule - Codifica ASCII - Funzioni informative</t>
  </si>
  <si>
    <t>Funz.Informative</t>
  </si>
  <si>
    <t>Simboli per le formule:</t>
  </si>
  <si>
    <t>Esempio</t>
  </si>
  <si>
    <t>Codifica ASCII</t>
  </si>
  <si>
    <t>+</t>
  </si>
  <si>
    <t>Addizione</t>
  </si>
  <si>
    <t>-</t>
  </si>
  <si>
    <t>Sottrazione</t>
  </si>
  <si>
    <t>*</t>
  </si>
  <si>
    <t>Moltiplicazione</t>
  </si>
  <si>
    <t>/</t>
  </si>
  <si>
    <t>Divisione</t>
  </si>
  <si>
    <t>%</t>
  </si>
  <si>
    <t>Percentuale</t>
  </si>
  <si>
    <t>^</t>
  </si>
  <si>
    <t>Elevamento a potenza</t>
  </si>
  <si>
    <t>=</t>
  </si>
  <si>
    <t>Uguale a</t>
  </si>
  <si>
    <t>&gt;</t>
  </si>
  <si>
    <t>Maggiore di</t>
  </si>
  <si>
    <t>&lt;</t>
  </si>
  <si>
    <t>Inferiore a</t>
  </si>
  <si>
    <t>&gt;=</t>
  </si>
  <si>
    <t>Maggiore di o uguale a</t>
  </si>
  <si>
    <t>&lt;=</t>
  </si>
  <si>
    <t>Minore di o uguale a</t>
  </si>
  <si>
    <t>&lt;&gt;</t>
  </si>
  <si>
    <t>Diverso da</t>
  </si>
  <si>
    <t>&amp;</t>
  </si>
  <si>
    <t>Concatenazione di testo [unione celle]</t>
  </si>
  <si>
    <t>Iniziano con il simbolo   = [uguale] seguito dall'operazione che si desidera eseguire (addizione, sottrazione, divisione, moltiplicazione, elevamento a potenza]. Valgono le regole dell'algebra: prima viene eseguiro l'elevamento a potenza, poi moltiplicazione e divisione e infine addizioni e sottrazioni.</t>
  </si>
  <si>
    <t>Simboli per eseguire le formule.</t>
  </si>
  <si>
    <t>Quando dobbiamo impostare un'operazione complessa (espressione) utilizzeremo le parentesi rotonde.</t>
  </si>
  <si>
    <t>F5 + Funzione_OGGI</t>
  </si>
  <si>
    <t>F5 + Gestione_Risorse</t>
  </si>
  <si>
    <t>F5 + Copia_Incolla</t>
  </si>
  <si>
    <t>F5 + Selezione_Oggetti</t>
  </si>
  <si>
    <t>SCHEDINA DEL:</t>
  </si>
  <si>
    <t>A</t>
  </si>
  <si>
    <t>B</t>
  </si>
  <si>
    <t>Gol A</t>
  </si>
  <si>
    <t>Gol B</t>
  </si>
  <si>
    <t>1-x-2</t>
  </si>
  <si>
    <t>Punti</t>
  </si>
  <si>
    <t>Giocata</t>
  </si>
  <si>
    <t>13?</t>
  </si>
  <si>
    <t>Atalanta</t>
  </si>
  <si>
    <t>Milan</t>
  </si>
  <si>
    <t>Bari</t>
  </si>
  <si>
    <t>Udinese</t>
  </si>
  <si>
    <t>Bologna</t>
  </si>
  <si>
    <t>Lecce</t>
  </si>
  <si>
    <t>Empoli</t>
  </si>
  <si>
    <t>Sampdoria</t>
  </si>
  <si>
    <t>Inter</t>
  </si>
  <si>
    <t>Roma</t>
  </si>
  <si>
    <t>Lazio</t>
  </si>
  <si>
    <t>Brescia</t>
  </si>
  <si>
    <t>Napoli</t>
  </si>
  <si>
    <t>Parma</t>
  </si>
  <si>
    <t>Potenza</t>
  </si>
  <si>
    <t>Juventus</t>
  </si>
  <si>
    <t>Vicenza</t>
  </si>
  <si>
    <t>Fiorentina</t>
  </si>
  <si>
    <t>Genoa</t>
  </si>
  <si>
    <r>
      <t xml:space="preserve">In una tabella (DataBase tabellare) abbiamo la necessità di mettere in ordine le righe (=records) secondo una colonna (per esempio, nel nostro piccolo database, secondo la colonna </t>
    </r>
    <r>
      <rPr>
        <b/>
        <sz val="12"/>
        <color indexed="8"/>
        <rFont val="Calibri"/>
        <family val="2"/>
      </rPr>
      <t>Cod. Forn.</t>
    </r>
    <r>
      <rPr>
        <sz val="12"/>
        <color indexed="8"/>
        <rFont val="Calibri"/>
        <family val="2"/>
      </rPr>
      <t xml:space="preserve"> Poi, all'interno dello stesso fornitore, per </t>
    </r>
    <r>
      <rPr>
        <b/>
        <i/>
        <sz val="12"/>
        <color indexed="8"/>
        <rFont val="Calibri"/>
        <family val="2"/>
      </rPr>
      <t>Data</t>
    </r>
    <r>
      <rPr>
        <sz val="12"/>
        <color indexed="8"/>
        <rFont val="Calibri"/>
        <family val="2"/>
      </rPr>
      <t>. Vogliamo quindi impostare due livelli di ordinamento.</t>
    </r>
  </si>
  <si>
    <r>
      <t xml:space="preserve">La mascherina che otterremo sarà la seguente, nella quale abbiamo già provedduto ad </t>
    </r>
    <r>
      <rPr>
        <i/>
        <sz val="12"/>
        <color indexed="8"/>
        <rFont val="Calibri"/>
        <family val="2"/>
      </rPr>
      <t>Aggiungere un livello</t>
    </r>
    <r>
      <rPr>
        <sz val="12"/>
        <color indexed="8"/>
        <rFont val="Calibri"/>
        <family val="2"/>
      </rPr>
      <t>. Ordineremo per Codice Fornitore e quindi per data. Possiamo aggiungere vari altri livelli, oppure eliminarne qualcuno dei quelli impostati, cliccando sugli appositi pulsantini.</t>
    </r>
  </si>
  <si>
    <t>Ordinamento di un DataBase</t>
  </si>
  <si>
    <t>F5 + Ordinamento</t>
  </si>
  <si>
    <r>
      <t xml:space="preserve">Ora che abbiamo dato un livello di ordinamento possiamo inserire i subtotali di una o più colonne contenenti dati numerici. Decidiamo di effettuare i subtotali della colonna </t>
    </r>
    <r>
      <rPr>
        <i/>
        <sz val="12"/>
        <color indexed="8"/>
        <rFont val="Calibri"/>
        <family val="2"/>
      </rPr>
      <t>Totale</t>
    </r>
    <r>
      <rPr>
        <sz val="12"/>
        <color indexed="8"/>
        <rFont val="Calibri"/>
        <family val="2"/>
      </rPr>
      <t xml:space="preserve"> ad ogni cambo di fornitore nella colonna </t>
    </r>
    <r>
      <rPr>
        <i/>
        <sz val="12"/>
        <color indexed="8"/>
        <rFont val="Calibri"/>
        <family val="2"/>
      </rPr>
      <t>Cod. Forn.</t>
    </r>
    <r>
      <rPr>
        <sz val="12"/>
        <color indexed="8"/>
        <rFont val="Calibri"/>
        <family val="2"/>
      </rPr>
      <t xml:space="preserve"> </t>
    </r>
  </si>
  <si>
    <t>Per inserire i subtotali, ordinare dapprima l'elenco in modo che le righe di cui calcolare il subtotale siano raggruppate. Quindi è possibile calcolare i subtotali di qualsiasi colonna contenente numeri.</t>
  </si>
  <si>
    <t>È possibile calcolare automaticamente i valori dei subtotali e dei totali complessivi di un elenco (=DataBase) (elenco: Serie di righe contenenti dati correlati o serie di righe che viene designata come foglio dati tramite il comando Crea elenco.). Quando si inseriscono i subtotali automatici, l'elenco viene strutturato per poter visualizzare o nascondere le righe di dettaglio di ciascun subtotale.</t>
  </si>
  <si>
    <r>
      <t xml:space="preserve">Nella scheda </t>
    </r>
    <r>
      <rPr>
        <i/>
        <sz val="12"/>
        <color indexed="8"/>
        <rFont val="Calibri"/>
        <family val="2"/>
      </rPr>
      <t>Dati</t>
    </r>
    <r>
      <rPr>
        <sz val="12"/>
        <color indexed="8"/>
        <rFont val="Calibri"/>
        <family val="2"/>
      </rPr>
      <t xml:space="preserve"> faremo clic sulla icona </t>
    </r>
    <r>
      <rPr>
        <i/>
        <sz val="12"/>
        <color indexed="8"/>
        <rFont val="Calibri"/>
        <family val="2"/>
      </rPr>
      <t>Subtotale</t>
    </r>
    <r>
      <rPr>
        <sz val="12"/>
        <color indexed="8"/>
        <rFont val="Calibri"/>
        <family val="2"/>
      </rPr>
      <t xml:space="preserve"> e imposteremo il segno di spunta solo sul nome della colonna per la quale vogliamo ottenere i subtotali.</t>
    </r>
  </si>
  <si>
    <t>Subtotali</t>
  </si>
  <si>
    <t>Nella prossima figura, un estratto dell'elaborato con evidenziati sue subtotali e i livelli di raggruppamento evidenzuati dalla freccia. Questi livelli (=raggruppamenti) mi consentiranno di visualizzare e/o nascondere i dati. Vedremo meglio i raggruppamenti in una delle prossime lezioni.</t>
  </si>
  <si>
    <t>DATE - Formati visualizzazione date</t>
  </si>
  <si>
    <t>Funzione =OGGI()</t>
  </si>
  <si>
    <t>Funzione =ADESSO()</t>
  </si>
  <si>
    <t>Per utilizzare come criteri di formattazione i valori nelle celle selezionate, scegliere l'opzione il valore della cella è, selezionare la frase di confronto e digitare un valore costante o una formula. Se si immette una formula, occorre cominciare con un segno di uguale (=).</t>
  </si>
  <si>
    <r>
      <t xml:space="preserve">Per utilizzare come criterio di formattazione una formula, per valutare i dati o una condizione diversi dai valori contenuti nelle celle selezionate, scegliere </t>
    </r>
    <r>
      <rPr>
        <b/>
        <sz val="10"/>
        <rFont val="Arial"/>
        <family val="2"/>
      </rPr>
      <t>la formula è</t>
    </r>
    <r>
      <rPr>
        <sz val="10"/>
        <rFont val="Arial"/>
        <family val="2"/>
      </rPr>
      <t>, quindi immettere la formula che valuta in base a un valore logico di VERO o FALSO.</t>
    </r>
  </si>
  <si>
    <t>Digitare 123 nella cella B26</t>
  </si>
  <si>
    <t>BARRA SPAZIATRICE o INVIO</t>
  </si>
  <si>
    <t>&lt;--Giorno della settimana (Numerico)</t>
  </si>
  <si>
    <t>&lt;--Giorno della settimana (Veneto)</t>
  </si>
  <si>
    <t>&lt;--Giorno della settimana (Italiano)</t>
  </si>
  <si>
    <t>&lt;--Mese per esteso</t>
  </si>
  <si>
    <t>OGGI()-B10   - Differenza fra oggi e data</t>
  </si>
  <si>
    <t>OGGI()    TODAY()</t>
  </si>
  <si>
    <t>ADESSO() [NOW()] con vari formati</t>
  </si>
  <si>
    <t>ADESSO()</t>
  </si>
  <si>
    <t>ADESSO formato gg</t>
  </si>
  <si>
    <t>ADESSO formato mm</t>
  </si>
  <si>
    <t>ADESSO formato mmm</t>
  </si>
  <si>
    <t>ADESSO formato mmmm</t>
  </si>
  <si>
    <t>ADESSO formato aaa</t>
  </si>
  <si>
    <t>ADESSO formato gg mmmm aaaa  gggg</t>
  </si>
  <si>
    <r>
      <t xml:space="preserve">&lt;--Qual'era il giorno della settimana della vostra nascita? </t>
    </r>
    <r>
      <rPr>
        <b/>
        <u/>
        <sz val="9"/>
        <rFont val="Arial"/>
        <family val="2"/>
      </rPr>
      <t>Digitate qui a fianco la data.</t>
    </r>
  </si>
  <si>
    <t>1. Selezionare le celle che si desidera formattare.</t>
  </si>
  <si>
    <r>
      <t xml:space="preserve">2. Scegliere </t>
    </r>
    <r>
      <rPr>
        <b/>
        <sz val="10"/>
        <rFont val="Arial"/>
        <family val="2"/>
      </rPr>
      <t>Celle</t>
    </r>
    <r>
      <rPr>
        <sz val="10"/>
        <rFont val="Arial"/>
        <family val="2"/>
      </rPr>
      <t xml:space="preserve"> dal menu </t>
    </r>
    <r>
      <rPr>
        <b/>
        <sz val="10"/>
        <rFont val="Arial"/>
        <family val="2"/>
      </rPr>
      <t>Formato</t>
    </r>
    <r>
      <rPr>
        <sz val="10"/>
        <rFont val="Arial"/>
        <family val="2"/>
      </rPr>
      <t xml:space="preserve">, quindi fare clic sulla scheda </t>
    </r>
    <r>
      <rPr>
        <b/>
        <sz val="10"/>
        <rFont val="Arial"/>
        <family val="2"/>
      </rPr>
      <t>Numero</t>
    </r>
    <r>
      <rPr>
        <sz val="10"/>
        <rFont val="Arial"/>
        <family val="2"/>
      </rPr>
      <t>.</t>
    </r>
  </si>
  <si>
    <t>Clic col pulsante destro sul nome del foglio e scelta della voce Colore linguettascheda. Apparirà la mascherina con i colori disponibili, farò cli sul colore scelto, e il gioco sarà fatto (vedi le tre figure).</t>
  </si>
  <si>
    <t>Come eliminare un foglio di lavoro.</t>
  </si>
  <si>
    <r>
      <t>Faccio clic col pulsante destro sul nome del foglio e scelgo elimina. Confermerò Elimina nella mascherina interattiva e il foglio sarà elimina.</t>
    </r>
    <r>
      <rPr>
        <b/>
        <sz val="12"/>
        <color indexed="8"/>
        <rFont val="Calibri"/>
        <family val="2"/>
      </rPr>
      <t xml:space="preserve"> </t>
    </r>
    <r>
      <rPr>
        <b/>
        <u/>
        <sz val="12"/>
        <color indexed="8"/>
        <rFont val="Calibri"/>
        <family val="2"/>
      </rPr>
      <t>Non funziona l'UnDo [Annulla comando] per la eliminazione dei fogli</t>
    </r>
    <r>
      <rPr>
        <sz val="12"/>
        <color indexed="8"/>
        <rFont val="Calibri"/>
        <family val="2"/>
      </rPr>
      <t>.</t>
    </r>
  </si>
  <si>
    <t>CTRL+MAIUSC+HOME</t>
  </si>
  <si>
    <t>CTRL+MAIUSC+FINE</t>
  </si>
  <si>
    <t>MAIUSC+PGSU</t>
  </si>
  <si>
    <t>ALT+INVIO</t>
  </si>
  <si>
    <t>CTRL+INVIO</t>
  </si>
  <si>
    <t>Il menù visualizza, con evidenziate le voci relative alla visualizzazione, nella parte destra, del contenuto delle cartelle</t>
  </si>
  <si>
    <t>Le stesse opzioni ottenuto facendo clic sulla icona evidenziata in rosso.</t>
  </si>
  <si>
    <r>
      <t xml:space="preserve">Nella figura sottostante la stessa visualizzazione, ma in modalità </t>
    </r>
    <r>
      <rPr>
        <i/>
        <sz val="10"/>
        <rFont val="Arial"/>
        <family val="2"/>
      </rPr>
      <t>Icone</t>
    </r>
    <r>
      <rPr>
        <sz val="10"/>
        <rFont val="Arial"/>
        <family val="2"/>
      </rPr>
      <t>.</t>
    </r>
  </si>
  <si>
    <t>Gestione delle risorse</t>
  </si>
  <si>
    <r>
      <t xml:space="preserve">Modalità di visualizzazione dei contenuti (menù </t>
    </r>
    <r>
      <rPr>
        <i/>
        <sz val="12"/>
        <color indexed="8"/>
        <rFont val="Calibri"/>
        <family val="2"/>
      </rPr>
      <t>Visualizza</t>
    </r>
    <r>
      <rPr>
        <sz val="12"/>
        <color indexed="8"/>
        <rFont val="Calibri"/>
        <family val="2"/>
      </rPr>
      <t xml:space="preserve"> o iconcina].</t>
    </r>
  </si>
  <si>
    <t>Gestione delle risorse: alcune maschere</t>
  </si>
  <si>
    <r>
      <t xml:space="preserve">La modalità </t>
    </r>
    <r>
      <rPr>
        <i/>
        <sz val="12"/>
        <color indexed="8"/>
        <rFont val="Calibri"/>
        <family val="2"/>
      </rPr>
      <t>Dettagli</t>
    </r>
    <r>
      <rPr>
        <sz val="12"/>
        <color indexed="8"/>
        <rFont val="Calibri"/>
        <family val="2"/>
      </rPr>
      <t>, vivamente consigliata  (offre possibilità di ordinamenti alfabetici/cronologici facendo clic sui nomi delle colonne).</t>
    </r>
  </si>
  <si>
    <t>Come esplorare il contentuo del computer [ripasso generale - gestione delle risorse]</t>
  </si>
  <si>
    <t>CTRL+FINE</t>
  </si>
  <si>
    <t>PGGIÙ</t>
  </si>
  <si>
    <t>PGSU</t>
  </si>
  <si>
    <t>ALT+PGGIÙ</t>
  </si>
  <si>
    <t>ALT+PGSU</t>
  </si>
  <si>
    <t>MAIUSC+INVIO</t>
  </si>
  <si>
    <t>Copiare Files [con Gestone delle risorse]</t>
  </si>
  <si>
    <t>F5 + BordiGrigi</t>
  </si>
  <si>
    <r>
      <t xml:space="preserve">Selezionare </t>
    </r>
    <r>
      <rPr>
        <b/>
        <sz val="10"/>
        <rFont val="Arial"/>
        <family val="2"/>
      </rPr>
      <t>Dimensioni</t>
    </r>
    <r>
      <rPr>
        <sz val="10"/>
        <rFont val="Arial"/>
        <family val="2"/>
      </rPr>
      <t xml:space="preserve"> per cercare i file di una dimensione specifica.</t>
    </r>
  </si>
  <si>
    <r>
      <t xml:space="preserve">Fare clic su </t>
    </r>
    <r>
      <rPr>
        <b/>
        <sz val="10"/>
        <rFont val="Arial"/>
        <family val="2"/>
      </rPr>
      <t>Opzioni avanzate</t>
    </r>
    <r>
      <rPr>
        <sz val="10"/>
        <rFont val="Arial"/>
        <family val="2"/>
      </rPr>
      <t xml:space="preserve"> per specificare criteri di ricerca aggiuntivi.</t>
    </r>
  </si>
  <si>
    <r>
      <t xml:space="preserve">5. Fare clic su </t>
    </r>
    <r>
      <rPr>
        <b/>
        <sz val="10"/>
        <rFont val="Arial"/>
        <family val="2"/>
      </rPr>
      <t>Cerca</t>
    </r>
    <r>
      <rPr>
        <sz val="10"/>
        <rFont val="Arial"/>
        <family val="2"/>
      </rPr>
      <t>.</t>
    </r>
  </si>
  <si>
    <r>
      <t xml:space="preserve">Per ulteriori informazioni su come modificare l'aspetto di Ricerca guidata, fare clic su </t>
    </r>
    <r>
      <rPr>
        <b/>
        <sz val="10"/>
        <rFont val="Arial"/>
        <family val="2"/>
      </rPr>
      <t>Argomenti correlati</t>
    </r>
    <r>
      <rPr>
        <sz val="10"/>
        <rFont val="Arial"/>
        <family val="2"/>
      </rPr>
      <t>.</t>
    </r>
  </si>
  <si>
    <t>Ricerca di files [Windows]</t>
  </si>
  <si>
    <r>
      <t xml:space="preserve">1. Fare clic su </t>
    </r>
    <r>
      <rPr>
        <b/>
        <sz val="10"/>
        <rFont val="Arial"/>
        <family val="2"/>
      </rPr>
      <t>Start</t>
    </r>
    <r>
      <rPr>
        <sz val="10"/>
        <rFont val="Arial"/>
        <family val="2"/>
      </rPr>
      <t xml:space="preserve">, scegliere </t>
    </r>
    <r>
      <rPr>
        <b/>
        <sz val="10"/>
        <rFont val="Arial"/>
        <family val="2"/>
      </rPr>
      <t>Trova [Cerca]</t>
    </r>
    <r>
      <rPr>
        <sz val="10"/>
        <rFont val="Arial"/>
        <family val="2"/>
      </rPr>
      <t xml:space="preserve"> e quindi </t>
    </r>
    <r>
      <rPr>
        <b/>
        <sz val="10"/>
        <rFont val="Arial"/>
        <family val="2"/>
      </rPr>
      <t>File o cartelle</t>
    </r>
    <r>
      <rPr>
        <sz val="10"/>
        <rFont val="Arial"/>
        <family val="2"/>
      </rPr>
      <t>.</t>
    </r>
  </si>
  <si>
    <t>Ricerca di files in Windows.</t>
  </si>
  <si>
    <t>Togliere bordi grigi alle celle</t>
  </si>
  <si>
    <t>I bordi grigi che vogliamo togliere.</t>
  </si>
  <si>
    <r>
      <t xml:space="preserve">Per «togliere» i bordi grigi alle celle si procede con </t>
    </r>
    <r>
      <rPr>
        <i/>
        <sz val="10"/>
        <rFont val="Arial"/>
        <family val="2"/>
      </rPr>
      <t>Strumenti - Opzioni - Visualizza</t>
    </r>
    <r>
      <rPr>
        <sz val="10"/>
        <rFont val="Arial"/>
        <family val="2"/>
      </rPr>
      <t xml:space="preserve"> e si provvede ad eliminare il segno di spunta nella casella </t>
    </r>
    <r>
      <rPr>
        <i/>
        <sz val="10"/>
        <rFont val="Arial"/>
        <family val="2"/>
      </rPr>
      <t>Griglia</t>
    </r>
    <r>
      <rPr>
        <sz val="10"/>
        <rFont val="Arial"/>
        <family val="2"/>
      </rPr>
      <t>.</t>
    </r>
  </si>
  <si>
    <r>
      <t xml:space="preserve">Il signo di spunta tolto alla voce </t>
    </r>
    <r>
      <rPr>
        <i/>
        <sz val="10"/>
        <rFont val="Arial"/>
        <family val="2"/>
      </rPr>
      <t>Griglia</t>
    </r>
  </si>
  <si>
    <t>Griglia [bordi grigi] celle</t>
  </si>
  <si>
    <t>Funzione =SUBTOTALE (..)</t>
  </si>
  <si>
    <t>Copia-Incolla Speciale</t>
  </si>
  <si>
    <t>Posizione cursore nella cella dopo Invio</t>
  </si>
  <si>
    <t>Vedere maschera per Excel 2007 e seguenti</t>
  </si>
  <si>
    <t>Tasti movimento [più usati]</t>
  </si>
  <si>
    <t>Tasti movimento [tutti i tasti]</t>
  </si>
  <si>
    <t>Copia-Incolla</t>
  </si>
  <si>
    <t>Cella (contenuti]</t>
  </si>
  <si>
    <t>Conronto fra celle    =A1=B1</t>
  </si>
  <si>
    <t>Fare formattazione esercizio</t>
  </si>
  <si>
    <t>Formattazione condizionale</t>
  </si>
  <si>
    <t>Accennare ai codici ASCII?</t>
  </si>
  <si>
    <t>Essendo valori, le ore e le date possono essere sommate, sottratte e incluse in altri calcoli. È possibile visualizzare una data come un valore seriale e un orario come frazione decimale modificando in formato Generale il formato della cella che li contiene.</t>
  </si>
  <si>
    <t>Le date vengono memorizzate come numeri seriali in sequenza per poter essere utilizzate nei calcoli. In base all'impostazione predefinita, 1 gennaio 1900 è il numero seriale 1 e 1 gennaio 2008 è il numero seriale 39448 essendo trascorsi 39.448 giorni dal 1 gennaio 1900. In Microsoft Excel per Macintosh viene utilizzato un sistema di data predefinito diverso.</t>
  </si>
  <si>
    <t>Funzione OGGI</t>
  </si>
  <si>
    <t>Restituisce il numero seriale della data corrente. Il numero seriale è il codice data-ora utilizzato da Microsoft Excel per il calcolo della data e dell'ora. Se prima dell'immissione della funzione il formato di cella era Generale, il risultato viene formattato come una data.</t>
  </si>
  <si>
    <r>
      <t>=OGGI</t>
    </r>
    <r>
      <rPr>
        <sz val="14"/>
        <rFont val="Arial"/>
        <family val="2"/>
      </rPr>
      <t>( )</t>
    </r>
  </si>
  <si>
    <t>HOME</t>
  </si>
  <si>
    <t>FINE</t>
  </si>
  <si>
    <t>F5 + Tasti_Excel</t>
  </si>
  <si>
    <t>F5 + Tasti_Tutti</t>
  </si>
  <si>
    <t>F5 + Date</t>
  </si>
  <si>
    <t>F5 + Visual</t>
  </si>
  <si>
    <t>CTRL+X</t>
  </si>
  <si>
    <t>Taglia le celle selezionate.</t>
  </si>
  <si>
    <t>CTRL+V</t>
  </si>
  <si>
    <t>e l'abbiamo applicata, a titolo di esempio, su una cella dove, eseguendo una divisione per una cella contenente 0 (o vuota, il che è lo stesso) otterremmo la signalazione  DIV#0. Di seguito, l'esempio: le divisioni sono fatte con e senza i la funzione =SE. La funzione =SE è utilizzata in due varianti.</t>
  </si>
  <si>
    <t>Variante</t>
  </si>
  <si>
    <t>Abbiamo ricordato che premendo i tasti    Ctrl+TAB   passiamo a rotazione tra i vari file Excel aperti.</t>
  </si>
  <si>
    <t>Il contenuto di questa cella è «invisibile»</t>
  </si>
  <si>
    <t>Lezione 10 del 29 marzo 2013</t>
  </si>
  <si>
    <t>Lezione 11 del 5 aprile 2013</t>
  </si>
  <si>
    <t>Riporto velocemente gli argomenti di oggi.</t>
  </si>
  <si>
    <t>Su richiesta abbiamo visto come manipolare la barra delle applicazioni (quella che contiene il tasto «Avvio», in particolare come rimetterla nella parte bassa dello schermo quando, per errore, l'abbiamo trascinato in un altro lato dello schermo: Col pulsante senistro del mouse si punto un punto vuoto della barra [non occupato da icone] e la di trascina verso il basso, rilasciando il mouse al momento giusto.</t>
  </si>
  <si>
    <t>Ripasso della funzione =SE.</t>
  </si>
  <si>
    <t>Conviene poi bloccarla, per evitare altri involontari spostamewnti: Si ga clic con bulsante destro i un punto vuoto della barra, e si attiva il segno di spunta alla voce (vedere figura)</t>
  </si>
  <si>
    <t>Abbiamo visto la funzione  =CERCA.VERT</t>
  </si>
  <si>
    <t>La funzione =CERCA.VERT</t>
  </si>
  <si>
    <t>Vai ad un esempio di CERCA.VERT</t>
  </si>
  <si>
    <t>VERT nel nome della funzione indica Verticale.</t>
  </si>
  <si>
    <r>
      <t>Valore</t>
    </r>
    <r>
      <rPr>
        <sz val="10"/>
        <rFont val="Arial"/>
        <family val="2"/>
      </rPr>
      <t>    è il valore da ricercare nella prima colonna della matrice. Valore può essere un valore, un riferimento o una stringa di testo.</t>
    </r>
  </si>
  <si>
    <r>
      <t>Tabella_matrice</t>
    </r>
    <r>
      <rPr>
        <sz val="10"/>
        <rFont val="Arial"/>
        <family val="2"/>
      </rPr>
      <t>    è la tabella di informazioni nella quale vengono cercati i dati. Utilizzare un riferimento a un intervallo oppure un nome di intervallo, quale Database o Elenco.</t>
    </r>
  </si>
  <si>
    <t>I valori nella prima colonna di tabella_matrice possono essere testo, numeri o valori logici.</t>
  </si>
  <si>
    <t>La funzione non rileva le maiuscole.</t>
  </si>
  <si>
    <t>Se CERCA.VERT non riesce a trovare valore e intervallo è VERO, utilizzerà il valore più grande minore o uguale a valore.</t>
  </si>
  <si>
    <t>Se valore è minore del valore più piccolo della prima colonna di tabella_matrice, CERCA.VERT restituirà il valore di errore #N/D.</t>
  </si>
  <si>
    <t>Se CERCA.VERT non riesce a trovare valore e intervallo è FALSO, CERCA.VERT restituirà il valore di errore #N/D.</t>
  </si>
  <si>
    <t>Altre funzioni ri ricerca:</t>
  </si>
  <si>
    <r>
      <t>CERCA.VERT</t>
    </r>
    <r>
      <rPr>
        <sz val="10"/>
        <rFont val="Arial"/>
        <family val="2"/>
      </rPr>
      <t>(</t>
    </r>
    <r>
      <rPr>
        <b/>
        <sz val="10"/>
        <rFont val="Arial"/>
        <family val="2"/>
      </rPr>
      <t>valore</t>
    </r>
    <r>
      <rPr>
        <sz val="10"/>
        <rFont val="Arial"/>
        <family val="2"/>
      </rPr>
      <t>;</t>
    </r>
    <r>
      <rPr>
        <b/>
        <sz val="10"/>
        <rFont val="Arial"/>
        <family val="2"/>
      </rPr>
      <t>tabella_matrice</t>
    </r>
    <r>
      <rPr>
        <sz val="10"/>
        <rFont val="Arial"/>
        <family val="2"/>
      </rPr>
      <t>;</t>
    </r>
    <r>
      <rPr>
        <b/>
        <sz val="10"/>
        <rFont val="Arial"/>
        <family val="2"/>
      </rPr>
      <t>indice</t>
    </r>
    <r>
      <rPr>
        <sz val="10"/>
        <rFont val="Arial"/>
        <family val="2"/>
      </rPr>
      <t>;intervallo)</t>
    </r>
  </si>
  <si>
    <r>
      <t xml:space="preserve">È possibile disporre i valori in ordine crescente scegliendo </t>
    </r>
    <r>
      <rPr>
        <b/>
        <sz val="10"/>
        <rFont val="Arial"/>
        <family val="2"/>
      </rPr>
      <t>Ordina</t>
    </r>
    <r>
      <rPr>
        <sz val="10"/>
        <rFont val="Arial"/>
        <family val="2"/>
      </rPr>
      <t xml:space="preserve"> dal menu </t>
    </r>
    <r>
      <rPr>
        <b/>
        <sz val="10"/>
        <rFont val="Arial"/>
        <family val="2"/>
      </rPr>
      <t>Dati</t>
    </r>
    <r>
      <rPr>
        <sz val="10"/>
        <rFont val="Arial"/>
        <family val="2"/>
      </rPr>
      <t xml:space="preserve"> e selezionando l'opzione </t>
    </r>
    <r>
      <rPr>
        <b/>
        <sz val="10"/>
        <rFont val="Arial"/>
        <family val="2"/>
      </rPr>
      <t>Crescente</t>
    </r>
    <r>
      <rPr>
        <sz val="10"/>
        <rFont val="Arial"/>
        <family val="2"/>
      </rPr>
      <t>.</t>
    </r>
  </si>
  <si>
    <t>Cerca un valore nella colonna più a sinistra di una tabella e lo restituisce nella colonna indicata in corrispondenza della stessa riga. Utilizzare la funzione CERCA.VERT invece di CERCA.ORIZZ quando i valori di confronto sono collocati in una colonna a sinistra dei dati che si desidera trovare.</t>
  </si>
  <si>
    <r>
      <t>Se intervallo è VERO</t>
    </r>
    <r>
      <rPr>
        <sz val="10"/>
        <rFont val="Arial"/>
        <family val="2"/>
      </rPr>
      <t>, i valori nella prima colonna di tabella_matrice dovranno essere disposti in ordine crescente: ...; -2; -1; 0; 1; 2; ...; A-Z; FALSO; VERO. In caso contrario, CERCA.VERT potrebbe non restituire il valore corretto. Se intervallo è FALSO, non sarà necessario ordinare tabella_matrice.</t>
    </r>
  </si>
  <si>
    <r>
      <t>Indice</t>
    </r>
    <r>
      <rPr>
        <sz val="10"/>
        <rFont val="Arial"/>
        <family val="2"/>
      </rPr>
      <t>    è il numero di colonna in tabella_matrice dal quale deve essere restituito il valore corrispondente. Indice uguale a 1 restituisce il valore nella prima colonna di tabella_matrice, indice uguale a 2 restituisce il valore nella seconda colonna di tabella_matrice e così via. Se indice è minore di 1, CERCA.VERT restituirà il valore di errore #VALORE!. Se indice è maggiore del numero di colonne in tabella_matrice, CERCA.VERT restituirà il valore di errore #RIF!.</t>
    </r>
  </si>
  <si>
    <r>
      <t>Intervallo</t>
    </r>
    <r>
      <rPr>
        <sz val="10"/>
        <rFont val="Arial"/>
        <family val="2"/>
      </rPr>
      <t xml:space="preserve">    è un valore logico che specifica il tipo di ricerca che CERCA.VERT dovrà eseguire. Se è </t>
    </r>
    <r>
      <rPr>
        <b/>
        <sz val="10"/>
        <rFont val="Arial"/>
        <family val="2"/>
      </rPr>
      <t>VERO</t>
    </r>
    <r>
      <rPr>
        <sz val="10"/>
        <rFont val="Arial"/>
        <family val="2"/>
      </rPr>
      <t xml:space="preserve"> o è omesso, verrà restituita una corrispondenza approssimativa, ovvero il valore successivo più grande che sia minore di valore. Se è </t>
    </r>
    <r>
      <rPr>
        <b/>
        <sz val="10"/>
        <rFont val="Arial"/>
        <family val="2"/>
      </rPr>
      <t>FALSO</t>
    </r>
    <r>
      <rPr>
        <sz val="10"/>
        <rFont val="Arial"/>
        <family val="2"/>
      </rPr>
      <t>, CERCA.VERT troverà una corrispondenza esatta. Qualora non venga trovata alcuna corrispondenza, verrà restituito il valore di errore #N/D.</t>
    </r>
  </si>
  <si>
    <t>CERCA VERT</t>
  </si>
  <si>
    <t>=CERCA.VERT(A5;DBFornitori;2;FALSO)</t>
  </si>
  <si>
    <r>
      <t>Nota</t>
    </r>
    <r>
      <rPr>
        <sz val="10"/>
        <rFont val="Arial"/>
        <family val="2"/>
      </rPr>
      <t>  Le caratteristiche in Microsoft Excel che consentono di nascondere dati e proteggere fogli di lavoro e cartelle di lavoro non sono progettate per essere utilizzate quali meccanismi per la protezione di dati o informazioni riservate in Excel. È possibile utilizzare queste caratteristiche per presentare le informazioni in modo più efficace nascondendo dati o formule che possono confondere gli utenti. Queste caratteristiche consentono anche di impedire ad altri utenti di apportare modifiche involontarie ai dati. In Excel i dati nascosti o bloccati in una cartella di lavoro non vengono crittografati. Se gli utenti hanno accesso ai dati per un periodo di tempo sufficiente, sono in grado di ottenere e modificare tutti i dati presenti in una cartella di lavoro. Per impedire la modifica dei dati e proteggere le informazioni riservate, limitare l'accesso ai file di Excel che contengono questo tipo di informazioni memorizzandoli in percorsi accessibili solo a utenti autorizzati.</t>
    </r>
  </si>
  <si>
    <t>ESC</t>
  </si>
  <si>
    <t>Per richiedere l'aiuto in linea si preme il tasto F1, oppure si fa clic sul punto interrogativo [?] del menù.</t>
  </si>
  <si>
    <t>Si digita quindi l'argomento su cui chiedere aiuto [nella figura si cercano informazioni sui «riferimenti assoluti»]. Si farà clic su una delle voci nell'elenco che ci verrà presentato.</t>
  </si>
  <si>
    <t>...ED ORA, BISOGNA LEGGERE L'AIUTO.</t>
  </si>
  <si>
    <t>Informazioni sui riferimenti di cella e di intervallo</t>
  </si>
  <si>
    <r>
      <t>Riferimenti relativi</t>
    </r>
    <r>
      <rPr>
        <sz val="10"/>
        <rFont val="Arial"/>
        <family val="2"/>
      </rPr>
      <t>      Un riferimento relativo di cella in una formula, ad esempio A1, si basa sulla posizione relativa della cella che contiene la formula e della cella a cui si riferisce il riferimento. Se cambia la posizione della cella che contiene la formula, cambia anche il riferimento. Se si copia la formula nelle righe adiacenti o nelle colonne sottostanti, il riferimento verrà automaticamente adattato. In base all'impostazione predefinita, le nuove formule utilizzano riferimenti relativi. Se si copia ad esempio un riferimento relativo dalla cella B2 alla cella B3, =A1 cambierà automaticamente in =A2.</t>
    </r>
  </si>
  <si>
    <r>
      <t>Riferimenti assoluti</t>
    </r>
    <r>
      <rPr>
        <sz val="10"/>
        <rFont val="Arial"/>
        <family val="2"/>
      </rPr>
      <t>      Un riferimento assoluto di cella in una formula, ad esempio $A$1, si riferisce sempre a una cella in una posizione specifica. Se cambia la posizione della cella che contiene la formula, il riferimento assoluto rimarrà invariato. Se si copia la formula nelle righe adiacenti o nelle colonne sottostanti, il riferimento non verrà adattato. In base all'impostazione predefinita, le nuove formule utilizzano riferimenti relativi ed è necessario modificarli in riferimenti assoluti. Se si copia ad esempio un riferimento assoluto dalla cella B2 alla cella B3, rimarrà invariato in entrambe le celle =$A$1.</t>
    </r>
  </si>
  <si>
    <t>ALT+R</t>
  </si>
  <si>
    <t>ALT+C</t>
  </si>
  <si>
    <r>
      <t xml:space="preserve">Per chiudere un file si fa clic sul pulsante di Excel e si sceglie l'opzione </t>
    </r>
    <r>
      <rPr>
        <i/>
        <sz val="12"/>
        <color indexed="8"/>
        <rFont val="Calibri"/>
        <family val="2"/>
      </rPr>
      <t>Chiudi</t>
    </r>
    <r>
      <rPr>
        <sz val="12"/>
        <color indexed="8"/>
        <rFont val="Calibri"/>
        <family val="2"/>
      </rPr>
      <t>: il file viene chiuso, Excel rimane aperto. Se il file era stato modificato, Excel chiede se desideriamo procedere al suo salvataggio.</t>
    </r>
  </si>
  <si>
    <r>
      <t xml:space="preserve">Se un programma (applicazione) va in </t>
    </r>
    <r>
      <rPr>
        <i/>
        <sz val="12"/>
        <color indexed="8"/>
        <rFont val="Calibri"/>
        <family val="2"/>
      </rPr>
      <t>crash</t>
    </r>
    <r>
      <rPr>
        <sz val="12"/>
        <color indexed="8"/>
        <rFont val="Calibri"/>
        <family val="2"/>
      </rPr>
      <t xml:space="preserve"> (si blocca), conviene premere i tasti </t>
    </r>
    <r>
      <rPr>
        <b/>
        <sz val="12"/>
        <color indexed="8"/>
        <rFont val="Calibri"/>
        <family val="2"/>
      </rPr>
      <t>Ctrl+alt+canc</t>
    </r>
    <r>
      <rPr>
        <sz val="12"/>
        <color indexed="8"/>
        <rFont val="Calibri"/>
        <family val="2"/>
      </rPr>
      <t xml:space="preserve"> per interrompere solo l'applicazione che si è bloccata (si evita quindi di staccare la spina al PC). Sarà sufficiente fare clic sul pulsante </t>
    </r>
    <r>
      <rPr>
        <i/>
        <sz val="12"/>
        <color indexed="8"/>
        <rFont val="Calibri"/>
        <family val="2"/>
      </rPr>
      <t>Termina operazione</t>
    </r>
    <r>
      <rPr>
        <sz val="12"/>
        <color indexed="8"/>
        <rFont val="Calibri"/>
        <family val="2"/>
      </rPr>
      <t xml:space="preserve"> sul programma bloccato (nell'esempio non ci sono programmi bloccati, però se facessi clic su </t>
    </r>
    <r>
      <rPr>
        <i/>
        <sz val="12"/>
        <color indexed="8"/>
        <rFont val="Calibri"/>
        <family val="2"/>
      </rPr>
      <t>Termina operazione</t>
    </r>
    <r>
      <rPr>
        <sz val="12"/>
        <color indexed="8"/>
        <rFont val="Calibri"/>
        <family val="2"/>
      </rPr>
      <t xml:space="preserve"> chiuderei </t>
    </r>
    <r>
      <rPr>
        <i/>
        <sz val="12"/>
        <color indexed="8"/>
        <rFont val="Calibri"/>
        <family val="2"/>
      </rPr>
      <t>Microsoft Excel</t>
    </r>
    <r>
      <rPr>
        <sz val="12"/>
        <color indexed="8"/>
        <rFont val="Calibri"/>
        <family val="2"/>
      </rPr>
      <t>.</t>
    </r>
  </si>
  <si>
    <t>Chiudere applicazione con Ctrl+alt+canc</t>
  </si>
  <si>
    <t>Ctrl+Alt+Canc</t>
  </si>
  <si>
    <t>Ripasso menù Excel.</t>
  </si>
  <si>
    <r>
      <t xml:space="preserve">2) - Scegliere dal menù le voci </t>
    </r>
    <r>
      <rPr>
        <i/>
        <u/>
        <sz val="16"/>
        <rFont val="Times New Roman"/>
        <family val="1"/>
      </rPr>
      <t>Modifica - Copia</t>
    </r>
    <r>
      <rPr>
        <sz val="16"/>
        <rFont val="Times New Roman"/>
        <family val="1"/>
      </rPr>
      <t xml:space="preserve">, oppure, tenendo premuto il tasto </t>
    </r>
    <r>
      <rPr>
        <i/>
        <sz val="16"/>
        <rFont val="Times New Roman"/>
        <family val="1"/>
      </rPr>
      <t>Ctrl</t>
    </r>
    <r>
      <rPr>
        <sz val="16"/>
        <rFont val="Times New Roman"/>
        <family val="1"/>
      </rPr>
      <t xml:space="preserve">, premere il tasto </t>
    </r>
    <r>
      <rPr>
        <i/>
        <sz val="16"/>
        <rFont val="Times New Roman"/>
        <family val="1"/>
      </rPr>
      <t>C    (Ctrl+C)</t>
    </r>
    <r>
      <rPr>
        <sz val="16"/>
        <rFont val="Times New Roman"/>
        <family val="1"/>
      </rPr>
      <t xml:space="preserve">,   oppure fare clic con il pulsante destro del mouse sugli oggetti selezionati e fare clic con il sinistro sulla voce </t>
    </r>
    <r>
      <rPr>
        <i/>
        <sz val="16"/>
        <rFont val="Times New Roman"/>
        <family val="1"/>
      </rPr>
      <t>Copia;</t>
    </r>
  </si>
  <si>
    <r>
      <t xml:space="preserve">3) - </t>
    </r>
    <r>
      <rPr>
        <u/>
        <sz val="16"/>
        <rFont val="Times New Roman"/>
        <family val="1"/>
      </rPr>
      <t>POSIZIONARSI</t>
    </r>
    <r>
      <rPr>
        <sz val="16"/>
        <rFont val="Times New Roman"/>
        <family val="1"/>
      </rPr>
      <t xml:space="preserve"> nella zona di destinazione (una cartella diversa da quella di origine, una zona diversa del file di lavoro, etc.);</t>
    </r>
  </si>
  <si>
    <r>
      <t xml:space="preserve">4) - Scegliere dal menù le voci </t>
    </r>
    <r>
      <rPr>
        <i/>
        <u/>
        <sz val="16"/>
        <rFont val="Times New Roman"/>
        <family val="1"/>
      </rPr>
      <t>Modifica - Incolla</t>
    </r>
    <r>
      <rPr>
        <sz val="16"/>
        <rFont val="Times New Roman"/>
        <family val="1"/>
      </rPr>
      <t xml:space="preserve">, oppure, tenendo premuto il tasto </t>
    </r>
    <r>
      <rPr>
        <i/>
        <sz val="16"/>
        <rFont val="Times New Roman"/>
        <family val="1"/>
      </rPr>
      <t>Ctrl</t>
    </r>
    <r>
      <rPr>
        <sz val="16"/>
        <rFont val="Times New Roman"/>
        <family val="1"/>
      </rPr>
      <t xml:space="preserve">, premere il tasto </t>
    </r>
    <r>
      <rPr>
        <i/>
        <sz val="16"/>
        <rFont val="Times New Roman"/>
        <family val="1"/>
      </rPr>
      <t>V    (Ctrl+V)</t>
    </r>
    <r>
      <rPr>
        <sz val="16"/>
        <rFont val="Times New Roman"/>
        <family val="1"/>
      </rPr>
      <t>.</t>
    </r>
  </si>
  <si>
    <r>
      <t xml:space="preserve">1 – Collocarsi, utilizzando il programma RISORSE DEL COMPUTER (icona che si trova sul Desktop), in una cartella. Nel caso specifico ci collochiamo nella cartella </t>
    </r>
    <r>
      <rPr>
        <i/>
        <sz val="16"/>
        <rFont val="Times New Roman"/>
        <family val="1"/>
      </rPr>
      <t>Fotografie_M</t>
    </r>
    <r>
      <rPr>
        <sz val="16"/>
        <rFont val="Times New Roman"/>
        <family val="1"/>
      </rPr>
      <t>F (ved. Fig. 2).</t>
    </r>
  </si>
  <si>
    <r>
      <t>2.</t>
    </r>
    <r>
      <rPr>
        <sz val="7"/>
        <rFont val="Times New Roman"/>
        <family val="1"/>
      </rPr>
      <t xml:space="preserve">      </t>
    </r>
    <r>
      <rPr>
        <sz val="16"/>
        <rFont val="Times New Roman"/>
        <family val="1"/>
      </rPr>
      <t xml:space="preserve">- Dal menù di </t>
    </r>
    <r>
      <rPr>
        <i/>
        <sz val="16"/>
        <rFont val="Times New Roman"/>
        <family val="1"/>
      </rPr>
      <t>Gestione Risorse</t>
    </r>
    <r>
      <rPr>
        <sz val="16"/>
        <rFont val="Times New Roman"/>
        <family val="1"/>
      </rPr>
      <t xml:space="preserve"> scegliere: </t>
    </r>
    <r>
      <rPr>
        <i/>
        <sz val="16"/>
        <rFont val="Times New Roman"/>
        <family val="1"/>
      </rPr>
      <t>File – Nuovo</t>
    </r>
    <r>
      <rPr>
        <sz val="16"/>
        <rFont val="Times New Roman"/>
        <family val="1"/>
      </rPr>
      <t xml:space="preserve">. Apparirà la mascherina nella quale scegliere la voce </t>
    </r>
    <r>
      <rPr>
        <i/>
        <sz val="16"/>
        <rFont val="Times New Roman"/>
        <family val="1"/>
      </rPr>
      <t>Cartella</t>
    </r>
    <r>
      <rPr>
        <sz val="16"/>
        <rFont val="Times New Roman"/>
        <family val="1"/>
      </rPr>
      <t xml:space="preserve"> (vedere figura 3).</t>
    </r>
  </si>
  <si>
    <r>
      <t xml:space="preserve">Figura 3: Dal menù: </t>
    </r>
    <r>
      <rPr>
        <i/>
        <sz val="12"/>
        <rFont val="Times New Roman"/>
        <family val="1"/>
      </rPr>
      <t>File - Nuovo - Cartella.</t>
    </r>
  </si>
  <si>
    <r>
      <t xml:space="preserve">Figura 4: La </t>
    </r>
    <r>
      <rPr>
        <i/>
        <sz val="12"/>
        <rFont val="Times New Roman"/>
        <family val="1"/>
      </rPr>
      <t>Nuova cartella</t>
    </r>
    <r>
      <rPr>
        <sz val="12"/>
        <rFont val="Times New Roman"/>
        <family val="1"/>
      </rPr>
      <t xml:space="preserve"> in fase di creazione. Dobbiamo digitarne il nome e premere </t>
    </r>
    <r>
      <rPr>
        <i/>
        <sz val="12"/>
        <rFont val="Times New Roman"/>
        <family val="1"/>
      </rPr>
      <t>Invio.</t>
    </r>
  </si>
  <si>
    <r>
      <t xml:space="preserve">Figura 5: La Nuova sottocartella </t>
    </r>
    <r>
      <rPr>
        <i/>
        <sz val="12"/>
        <rFont val="Times New Roman"/>
        <family val="1"/>
      </rPr>
      <t>Foto_Originali</t>
    </r>
    <r>
      <rPr>
        <sz val="12"/>
        <rFont val="Times New Roman"/>
        <family val="1"/>
      </rPr>
      <t>, ovviamente vuota.</t>
    </r>
  </si>
  <si>
    <r>
      <t>1.</t>
    </r>
    <r>
      <rPr>
        <sz val="7"/>
        <rFont val="Times New Roman"/>
        <family val="1"/>
      </rPr>
      <t xml:space="preserve">    </t>
    </r>
    <r>
      <rPr>
        <sz val="12"/>
        <rFont val="Times New Roman"/>
        <family val="1"/>
      </rPr>
      <t xml:space="preserve">– </t>
    </r>
    <r>
      <rPr>
        <sz val="16"/>
        <rFont val="Times New Roman"/>
        <family val="1"/>
      </rPr>
      <t xml:space="preserve">Per copiare files fra cartelle o dischi, utilizzare il programma RISORSE DEL COMPUTER (lanciandolo mediante la relativa icona che si trova sul Desktop – oppure facendo clic sul pulsante </t>
    </r>
    <r>
      <rPr>
        <i/>
        <sz val="16"/>
        <rFont val="Times New Roman"/>
        <family val="1"/>
      </rPr>
      <t>Avvio</t>
    </r>
    <r>
      <rPr>
        <sz val="16"/>
        <rFont val="Times New Roman"/>
        <family val="1"/>
      </rPr>
      <t xml:space="preserve">, scegliendo la voce </t>
    </r>
    <r>
      <rPr>
        <i/>
        <sz val="16"/>
        <rFont val="Times New Roman"/>
        <family val="1"/>
      </rPr>
      <t>Esegui</t>
    </r>
    <r>
      <rPr>
        <sz val="16"/>
        <rFont val="Times New Roman"/>
        <family val="1"/>
      </rPr>
      <t xml:space="preserve">, e digitando </t>
    </r>
    <r>
      <rPr>
        <i/>
        <sz val="16"/>
        <rFont val="Times New Roman"/>
        <family val="1"/>
      </rPr>
      <t>Explorer</t>
    </r>
    <r>
      <rPr>
        <sz val="16"/>
        <rFont val="Times New Roman"/>
        <family val="1"/>
      </rPr>
      <t xml:space="preserve"> su una mascherina simile a quella in in figura 1. Apparirà una maschera simile alla figura 2).</t>
    </r>
  </si>
  <si>
    <r>
      <t>3.</t>
    </r>
    <r>
      <rPr>
        <sz val="7"/>
        <rFont val="Times New Roman"/>
        <family val="1"/>
      </rPr>
      <t xml:space="preserve">      </t>
    </r>
    <r>
      <rPr>
        <sz val="16"/>
        <rFont val="Times New Roman"/>
        <family val="1"/>
      </rPr>
      <t xml:space="preserve">- Dopo aver premuto invio su </t>
    </r>
    <r>
      <rPr>
        <i/>
        <sz val="16"/>
        <rFont val="Times New Roman"/>
        <family val="1"/>
      </rPr>
      <t>Cartella</t>
    </r>
    <r>
      <rPr>
        <sz val="16"/>
        <rFont val="Times New Roman"/>
        <family val="1"/>
      </rPr>
      <t xml:space="preserve">, il S.O. Proporrà una nuova cartella di nome </t>
    </r>
    <r>
      <rPr>
        <i/>
        <sz val="16"/>
        <rFont val="Times New Roman"/>
        <family val="1"/>
      </rPr>
      <t>Nuova cartella</t>
    </r>
    <r>
      <rPr>
        <sz val="16"/>
        <rFont val="Times New Roman"/>
        <family val="1"/>
      </rPr>
      <t xml:space="preserve">. Essa è illuminata in blu (significa che possiamo modificarne il nome). Digiteremo il nome della cartella da tastiera (es.: </t>
    </r>
    <r>
      <rPr>
        <i/>
        <sz val="16"/>
        <rFont val="Times New Roman"/>
        <family val="1"/>
      </rPr>
      <t>Foto Originali</t>
    </r>
    <r>
      <rPr>
        <sz val="16"/>
        <rFont val="Times New Roman"/>
        <family val="1"/>
      </rPr>
      <t xml:space="preserve">) e premeremo </t>
    </r>
    <r>
      <rPr>
        <i/>
        <sz val="16"/>
        <rFont val="Times New Roman"/>
        <family val="1"/>
      </rPr>
      <t>Invio</t>
    </r>
    <r>
      <rPr>
        <sz val="16"/>
        <rFont val="Times New Roman"/>
        <family val="1"/>
      </rPr>
      <t>.</t>
    </r>
  </si>
  <si>
    <t>Posizione del cursore dopo «Invio»</t>
  </si>
  <si>
    <r>
      <t>Protezione a livello di cartella di lavoro</t>
    </r>
    <r>
      <rPr>
        <sz val="10"/>
        <rFont val="Arial"/>
        <family val="2"/>
      </rPr>
      <t>      È possibile applicare una protezione agli elementi delle cartelle di lavoro ed è possibile proteggere una cartella di lavoro dalla visualizzazione e dalle modifiche. Se una cartella di lavoro è condivisa (cartella di lavoro condivisa: Cartella di lavoro impostata in modo che ne sia consentita la visualizzazione e la modifica contemporanea da parte di più utenti di una rete. Ogni utente che salva la cartella potrà vedere le modifiche apportate dagli altri utenti. È necessario disporre di Excel 97 o versioni successive per modificare una cartella di lavoro condivisa.), è possibile proteggerla per evitare che venga riportata all'uso esclusivo e che la cronologia modifiche (cronologia delle modifiche: In una cartella di lavoro condivisa, le informazioni che vengono registrate sulle modifiche apportate nelle sessioni di modifica precedenti. Le informazioni includono l'autore della modifica, la data della modifica e i dati modificati.) venga eliminata.</t>
    </r>
  </si>
  <si>
    <t>MAIUSC+F9</t>
  </si>
  <si>
    <t>Altre caratteristiche ed elementi del foglio di lavoro per cui limitare l'accesso di tutti gli utenti comprendono i collegamenti ipertestuali (collegamento ipertestuale: Testo colorato e sottolineato o immagine su cui è possibile fare clic per accedere a un file, a un punto specifico in un file oppure a una pagina Web su Internet o in una rete Intranet. I collegamenti ipertestuali possono inoltre condurre a newsgroup o siti Gopher, Telnet e FTP.), l'ordinamento, i filtri automatici, i rapporti di tabella pivot (rapporto di tabella pivot: Rapporto interattivo a tabelle incrociate che riepiloga e analizza dati, quali record di database, provenienti da varie origini, incluse quelle esterne a Excel.), gli oggetti grafici e gli scenari (scenario: Set denominato di valori di input che è possibile sostituire in un modello di foglio di lavoro.). Queste protezioni si applicano a tutti gli utenti e all'intero foglio di lavoro, non a singoli utenti o intervalli di dati.</t>
  </si>
  <si>
    <t>Nei fogli grafici è possibile proteggere il contenuto del grafico dalle modifiche ed eventuali oggetti grafici del foglio, quali caselle di testo, dalla modifica o dall'eliminazione. Un foglio grafico protetto continua ad essere aggiornato quando si modificano i dati di origine del grafico.</t>
  </si>
  <si>
    <r>
      <t xml:space="preserve">   Quanto sopra è valido per </t>
    </r>
    <r>
      <rPr>
        <i/>
        <sz val="10"/>
        <rFont val="Arial"/>
        <family val="2"/>
      </rPr>
      <t>Excel 2003</t>
    </r>
    <r>
      <rPr>
        <sz val="10"/>
        <rFont val="Arial"/>
        <family val="2"/>
      </rPr>
      <t xml:space="preserve">. Per </t>
    </r>
    <r>
      <rPr>
        <i/>
        <sz val="10"/>
        <rFont val="Arial"/>
        <family val="2"/>
      </rPr>
      <t>Excel 2010</t>
    </r>
    <r>
      <rPr>
        <sz val="10"/>
        <rFont val="Arial"/>
        <family val="2"/>
      </rPr>
      <t xml:space="preserve"> ora non so risponderLe (non ho la versione 2010 nel PC di casa). Può chiedere l'aiuto in linea chiedendo le voci «Indicatori triangolari nelle nelle» oppure «Smart tag».</t>
    </r>
  </si>
  <si>
    <r>
      <t xml:space="preserve">Ripasso dei DISCHI, utilizzando </t>
    </r>
    <r>
      <rPr>
        <i/>
        <sz val="12"/>
        <color indexed="8"/>
        <rFont val="Calibri"/>
        <family val="2"/>
      </rPr>
      <t>Explorer.exe</t>
    </r>
    <r>
      <rPr>
        <sz val="12"/>
        <color indexed="8"/>
        <rFont val="Calibri"/>
        <family val="2"/>
      </rPr>
      <t>: Start - Esegui - Explorer - Invio, oppure con un clic sulla icona di gestione delle risorse o di una cartella.</t>
    </r>
  </si>
  <si>
    <t>LE OPZIONI GENERALI DI EXCEL</t>
  </si>
  <si>
    <r>
      <t xml:space="preserve">Il tasto </t>
    </r>
    <r>
      <rPr>
        <b/>
        <sz val="12"/>
        <color indexed="8"/>
        <rFont val="Calibri"/>
        <family val="2"/>
      </rPr>
      <t>F2</t>
    </r>
    <r>
      <rPr>
        <sz val="12"/>
        <color indexed="8"/>
        <rFont val="Calibri"/>
        <family val="2"/>
      </rPr>
      <t xml:space="preserve"> serve per portare in modifica il contenuto di una cella.</t>
    </r>
  </si>
  <si>
    <r>
      <t xml:space="preserve">Il tasti </t>
    </r>
    <r>
      <rPr>
        <b/>
        <sz val="12"/>
        <color indexed="8"/>
        <rFont val="Calibri"/>
        <family val="2"/>
      </rPr>
      <t>Alt</t>
    </r>
    <r>
      <rPr>
        <sz val="12"/>
        <color indexed="8"/>
        <rFont val="Calibri"/>
        <family val="2"/>
      </rPr>
      <t xml:space="preserve"> serve per attivare il menù del programma. Cliccando su Alt, la prima voce del menù viene attivata; proseguirò quindi utilizzando freccette direzionale ed invio.</t>
    </r>
  </si>
  <si>
    <r>
      <t xml:space="preserve">Il tasto </t>
    </r>
    <r>
      <rPr>
        <b/>
        <i/>
        <sz val="12"/>
        <color indexed="8"/>
        <rFont val="Calibri"/>
        <family val="2"/>
      </rPr>
      <t>tabulatore</t>
    </r>
    <r>
      <rPr>
        <sz val="12"/>
        <color indexed="8"/>
        <rFont val="Calibri"/>
        <family val="2"/>
      </rPr>
      <t xml:space="preserve"> viene utilizzato per muoversi, soprattutto, fra i campi delle varie mascherine (provato con la mascherina </t>
    </r>
    <r>
      <rPr>
        <i/>
        <sz val="12"/>
        <color indexed="8"/>
        <rFont val="Calibri"/>
        <family val="2"/>
      </rPr>
      <t>File - apri</t>
    </r>
    <r>
      <rPr>
        <sz val="12"/>
        <color indexed="8"/>
        <rFont val="Calibri"/>
        <family val="2"/>
      </rPr>
      <t>).</t>
    </r>
  </si>
  <si>
    <r>
      <t>Ctrl + Home</t>
    </r>
    <r>
      <rPr>
        <sz val="12"/>
        <color indexed="8"/>
        <rFont val="Calibri"/>
        <family val="2"/>
      </rPr>
      <t xml:space="preserve">: torna a </t>
    </r>
    <r>
      <rPr>
        <i/>
        <sz val="12"/>
        <color indexed="8"/>
        <rFont val="Calibri"/>
        <family val="2"/>
      </rPr>
      <t>casa (Cella A1)</t>
    </r>
    <r>
      <rPr>
        <sz val="12"/>
        <color indexed="8"/>
        <rFont val="Calibri"/>
        <family val="2"/>
      </rPr>
      <t>.</t>
    </r>
  </si>
  <si>
    <r>
      <t>Ctrl + Fine</t>
    </r>
    <r>
      <rPr>
        <sz val="12"/>
        <color indexed="8"/>
        <rFont val="Calibri"/>
        <family val="2"/>
      </rPr>
      <t>: si colloca nel vertice inferiore destro dell'area di lavoro.</t>
    </r>
  </si>
  <si>
    <r>
      <t>Freccette direzionali</t>
    </r>
    <r>
      <rPr>
        <sz val="12"/>
        <color indexed="8"/>
        <rFont val="Calibri"/>
        <family val="2"/>
      </rPr>
      <t>: consentono di spostarsi di una cella nel senso della freccia. Se siamo in modifica, si spostano di un carattere.</t>
    </r>
  </si>
  <si>
    <r>
      <t xml:space="preserve">Insistito su «Pronto»: ogni immissione di dati deve essere confermata mediante </t>
    </r>
    <r>
      <rPr>
        <i/>
        <sz val="12"/>
        <color indexed="8"/>
        <rFont val="Calibri"/>
        <family val="2"/>
      </rPr>
      <t>invio</t>
    </r>
    <r>
      <rPr>
        <sz val="12"/>
        <color indexed="8"/>
        <rFont val="Calibri"/>
        <family val="2"/>
      </rPr>
      <t xml:space="preserve">. In caso contrario, non possiamo attivare una nuova opzione. Vediamo la situazione </t>
    </r>
    <r>
      <rPr>
        <i/>
        <sz val="12"/>
        <color indexed="8"/>
        <rFont val="Calibri"/>
        <family val="2"/>
      </rPr>
      <t>pronto</t>
    </r>
    <r>
      <rPr>
        <sz val="12"/>
        <color indexed="8"/>
        <rFont val="Calibri"/>
        <family val="2"/>
      </rPr>
      <t xml:space="preserve"> nella barra di stato in basso a sinistra di Excel.</t>
    </r>
  </si>
  <si>
    <r>
      <t xml:space="preserve">Annulla l'ultimo </t>
    </r>
    <r>
      <rPr>
        <i/>
        <sz val="10"/>
        <rFont val="Arial"/>
        <family val="2"/>
      </rPr>
      <t>Enter [Invio]</t>
    </r>
    <r>
      <rPr>
        <sz val="10"/>
        <rFont val="Arial"/>
        <family val="2"/>
      </rPr>
      <t xml:space="preserve">. Premendo di nuovo Ctrl+Z annulliamo il penultimo </t>
    </r>
    <r>
      <rPr>
        <i/>
        <sz val="10"/>
        <rFont val="Arial"/>
        <family val="2"/>
      </rPr>
      <t>Invio</t>
    </r>
    <r>
      <rPr>
        <sz val="10"/>
        <rFont val="Arial"/>
        <family val="2"/>
      </rPr>
      <t>, e via così.</t>
    </r>
  </si>
  <si>
    <t>Alt + F4</t>
  </si>
  <si>
    <r>
      <t xml:space="preserve">Chiude la finestra attiva [sempre: è un comando </t>
    </r>
    <r>
      <rPr>
        <i/>
        <sz val="10"/>
        <rFont val="Arial"/>
        <family val="2"/>
      </rPr>
      <t>Windows</t>
    </r>
  </si>
  <si>
    <t>Copiare files su nuove cartelle.</t>
  </si>
  <si>
    <t>(CD-R, CD-RW, DVD-R, DVD-RW, HardDisk esterni, etc.).</t>
  </si>
  <si>
    <t>Come creare una sottocartella nella propria cartella</t>
  </si>
  <si>
    <t>MAIUSC+tasto di direzione</t>
  </si>
  <si>
    <r>
      <t xml:space="preserve">Nella linguella </t>
    </r>
    <r>
      <rPr>
        <i/>
        <sz val="12"/>
        <color indexed="8"/>
        <rFont val="Calibri"/>
        <family val="2"/>
      </rPr>
      <t>Instestaz./Piè di pagina</t>
    </r>
    <r>
      <rPr>
        <sz val="12"/>
        <color indexed="8"/>
        <rFont val="Calibri"/>
        <family val="2"/>
      </rPr>
      <t xml:space="preserve"> posso impostare informazioni (titolo, nome del file, suo persorso, data di stampa, altro) da ripetere in alto (intestazione) o in basso (pié di pagina) di ogni pagina.</t>
    </r>
  </si>
  <si>
    <t>È consigliabile riportare almeno percorso e nome del file, data di stampa, numero di di pagina e di pagine. Possiamo riportare anche una foto (logo) e qualsiasi testo ci aggradi, nei formati desiderati.</t>
  </si>
  <si>
    <t>Nelle intestazioni imposteremo percorso-norme del file-nome del foglio.</t>
  </si>
  <si>
    <r>
      <t xml:space="preserve">Nella figura, il </t>
    </r>
    <r>
      <rPr>
        <i/>
        <sz val="12"/>
        <color indexed="8"/>
        <rFont val="Calibri"/>
        <family val="2"/>
      </rPr>
      <t>pié di pagina</t>
    </r>
    <r>
      <rPr>
        <sz val="12"/>
        <color indexed="8"/>
        <rFont val="Calibri"/>
        <family val="2"/>
      </rPr>
      <t xml:space="preserve"> nel quale imposteremo, a sinistra, la data di stampa e, a destra, il numero di pagina sul totale di pagine. Per farlo, utilizzeremo le icone disponibili che troviamo sotto il testo della mascherina. Nelle figure le mascherine prima e dopo le impostazioni indicate.</t>
    </r>
  </si>
  <si>
    <t>Qui sotto, il risultato finale. Le opzioni di cui si parla sono evidenziate in rosso.</t>
  </si>
  <si>
    <t>F5 + Avvio</t>
  </si>
  <si>
    <t>F5 + Finestra_Nomi</t>
  </si>
  <si>
    <t>F5 + Cella_Contenuti</t>
  </si>
  <si>
    <t>Protezione di una cartella di lavoro condivisa      È possibile proteggere una cartella di lavoro condivisa in modo che gli utenti non possano riportarla all'uso esclusivo o eliminare la cronologia modifiche. Per richiedere una password (password: Metodo per limitare l'accesso a una cartella di lavoro, a un foglio di lavoro o a una parte di foglio di lavoro. Le password di Excel possono contenere fino a 255 lettere, numeri, spazi e simboli. È necessario digitare correttamente le maiuscole e le minuscole durante l'impostazione e l'immissione delle password.) per rimuovere questo tipo di protezione, occorre applicare la protezione prima di condividere la cartella di lavoro. L'applicazione della protezione attiva automaticamente la condivisione. La rimozione della protezione di queste caratteristiche disattiva la condivisione e elimina tutta la cronologia modifiche salvata.</t>
  </si>
  <si>
    <t>In alternativa, è possibile proteggere la condivisione e la cronologia modifiche senza una password, applicando la protezione quando la cartella di lavoro è già condivisa. In questo caso la rimozione della protezione non disattiverà la condivisione e non eliminerà la cronologia modifiche.</t>
  </si>
  <si>
    <r>
      <t>Protezione di un file di cartella di lavoro dalla visualizzazione e dalla modifica</t>
    </r>
    <r>
      <rPr>
        <sz val="10"/>
        <rFont val="Arial"/>
        <family val="2"/>
      </rPr>
      <t xml:space="preserve">    È possibile limitare a determinati utenti l'apertura e l'utilizzo dei dati di un file di cartella di lavoro mediante la richiesta di una password per visualizzare il file o salvare le modifiche apportate. È possibile impostare due password distinte, una necessario per aprire e visualizzare il file e un'altra per modificarlo e salvare le modifiche. Queste password si applicano al file di cartella di lavoro e sono distinte dalla protezione definita nella finestra di dialogo </t>
    </r>
    <r>
      <rPr>
        <b/>
        <sz val="10"/>
        <rFont val="Arial"/>
        <family val="2"/>
      </rPr>
      <t>Proteggi cartella di lavoro</t>
    </r>
  </si>
  <si>
    <t>CTRL+HOME</t>
  </si>
  <si>
    <r>
      <t xml:space="preserve">Per variare il formato dei contenuti di una o più celle selezionate, potrò utilizzare le specifiche icone o, meglio, utilizzare il menù </t>
    </r>
    <r>
      <rPr>
        <i/>
        <sz val="10"/>
        <rFont val="Arial"/>
        <family val="2"/>
      </rPr>
      <t>Formato - Celle</t>
    </r>
    <r>
      <rPr>
        <sz val="10"/>
        <rFont val="Arial"/>
        <family val="2"/>
      </rPr>
      <t xml:space="preserve"> o la combinazione di tasti CTRL+1. Si sceglieranno, spostandosi nelle varie </t>
    </r>
    <r>
      <rPr>
        <i/>
        <sz val="10"/>
        <rFont val="Arial"/>
        <family val="2"/>
      </rPr>
      <t>linguelle</t>
    </r>
    <r>
      <rPr>
        <sz val="10"/>
        <rFont val="Arial"/>
        <family val="2"/>
      </rPr>
      <t xml:space="preserve">, le opzioni desiderate confermandole alla fine con </t>
    </r>
    <r>
      <rPr>
        <i/>
        <sz val="10"/>
        <rFont val="Arial"/>
        <family val="2"/>
      </rPr>
      <t>Invio</t>
    </r>
    <r>
      <rPr>
        <sz val="10"/>
        <rFont val="Arial"/>
        <family val="2"/>
      </rPr>
      <t>.</t>
    </r>
  </si>
  <si>
    <t>COPIA-INCOLLA SPECIALE</t>
  </si>
  <si>
    <t>Copia</t>
  </si>
  <si>
    <t>Incolla Spec.</t>
  </si>
  <si>
    <t>Tipo</t>
  </si>
  <si>
    <t>Se scegliamo di copiare i «Formati», copieremo gli stili [testo, bordi, colori, etc.] ma non i contenuti.</t>
  </si>
  <si>
    <t>Formati</t>
  </si>
  <si>
    <t>Con «Valori», copiamo solo il contenuto [se si tratta di una formula, copiamo il risultato].</t>
  </si>
  <si>
    <t>Valori</t>
  </si>
  <si>
    <t>Con «Formule», copiamo solo le formule.</t>
  </si>
  <si>
    <t>Formule</t>
  </si>
  <si>
    <t>Con «Tutto» [modalità predefinita], copiamo sia contenuti che formati</t>
  </si>
  <si>
    <t>Tutto</t>
  </si>
  <si>
    <t>Scegliendo una delle operazioni, essa viene aggiunta al valore presente nelle cella di destinazione</t>
  </si>
  <si>
    <t>Moltiplica [in destinazione c'era 2. Quindi: 2*666=1332</t>
  </si>
  <si>
    <t>Dividi [in destinazione c'era 3. Quindi: 3/666=0,004505</t>
  </si>
  <si>
    <t>Lezione 6 del 22 febbraio 2013</t>
  </si>
  <si>
    <t>La funzione SUBTOTALE è progettata per intervalli verticali o colonne di dati ma non per intervalli orizzontali o righe di dati. Ad esempio, quando si calcola il subtotale di un intervallo orizzontale specificando nell'argomento Num_funzione un valore 101 o superiore, quale SUBTOTALE(109,B2:G2), se viene nascosta una colonna il risultato non verrà influenzato. Se invece viene nascosta una riga in un subtotale di un intervallo verticale, il risultato del subtotale sarà diverso.</t>
  </si>
  <si>
    <t>Modificare la formattazione delle celle</t>
  </si>
  <si>
    <t>Formato celle - Allineamento</t>
  </si>
  <si>
    <t>Formato Celle - Carattere</t>
  </si>
  <si>
    <t>Formato celle - Bordi</t>
  </si>
  <si>
    <t>Formato celle - Protezione</t>
  </si>
  <si>
    <t>Se premo il tasto F1 (in qualsiasi programma) ottengo l'aiuto in linea.</t>
  </si>
  <si>
    <t>Aiuto (F1)</t>
  </si>
  <si>
    <t>Richiedere aiuto in linea (Tasto F1)</t>
  </si>
  <si>
    <r>
      <t xml:space="preserve">Altre mascherine (aiuto in Excel 2007). Nelle 3 ImmaginI seguenti richiedo l'aiuto per i </t>
    </r>
    <r>
      <rPr>
        <sz val="10"/>
        <rFont val="Riquadri."/>
      </rPr>
      <t>riquadri.</t>
    </r>
  </si>
  <si>
    <t>Come selezionare più oggetti contemporaneamente.</t>
  </si>
  <si>
    <r>
      <t xml:space="preserve">Figura 1: selezionati 3 file della cartella </t>
    </r>
    <r>
      <rPr>
        <i/>
        <sz val="10"/>
        <rFont val="Arial"/>
        <family val="2"/>
      </rPr>
      <t>Manuali</t>
    </r>
    <r>
      <rPr>
        <sz val="10"/>
        <rFont val="Arial"/>
        <family val="2"/>
      </rPr>
      <t xml:space="preserve"> mediante utilizzo del casto CTRL+Selezione.</t>
    </r>
  </si>
  <si>
    <r>
      <t xml:space="preserve">Figura 2: selezionati 5 file della cartella </t>
    </r>
    <r>
      <rPr>
        <i/>
        <sz val="10"/>
        <rFont val="Arial"/>
        <family val="2"/>
      </rPr>
      <t>Manuali</t>
    </r>
    <r>
      <rPr>
        <sz val="10"/>
        <rFont val="Arial"/>
        <family val="2"/>
      </rPr>
      <t xml:space="preserve"> mediante utilizzo del casto MAIUSC+Selezione.</t>
    </r>
  </si>
  <si>
    <t>Possiamo selezionare più di un oggetto contemporaneamente nei modi sottodescritti.</t>
  </si>
  <si>
    <t>Per selezionare oggetti contigui [intervallo] si tiene premuto il tasto MAIUSC e si seleziona l'intervallo, con mouse od utilizzando le freccette direzionali.</t>
  </si>
  <si>
    <t>Lezione 9 del 15 marzo 2013</t>
  </si>
  <si>
    <t>Ripassato lemimpostazioni di stampa.</t>
  </si>
  <si>
    <t>Fig. 3: Il segno di spunta tolto dalla voce «Controllo errori - Abilita controllo erroti in background».</t>
  </si>
  <si>
    <t>P.S. - Le «Opzioni Excel» contengono quasi tutte quelle opzioni che nelle versioni 2003 e precedenti del programma comparivano sotto la voce «Strumenti - Opzioni...».</t>
  </si>
  <si>
    <t>INDICATORI TRIANGOLARI NELLE CELLE.</t>
  </si>
  <si>
    <t>Vedere allo specifico foglio</t>
  </si>
  <si>
    <t>0 comw blNK</t>
  </si>
  <si>
    <t>Funzione =SE()</t>
  </si>
  <si>
    <r>
      <t xml:space="preserve">Accennato alla funzione </t>
    </r>
    <r>
      <rPr>
        <b/>
        <u/>
        <sz val="14"/>
        <color indexed="12"/>
        <rFont val="Arial"/>
        <family val="2"/>
      </rPr>
      <t>=SE(Condizione;Vero;falso).</t>
    </r>
  </si>
  <si>
    <t>Come inserire una funzione da menù.</t>
  </si>
  <si>
    <t>Volendo «togliere» i bordi grigi di default alle celle (che non vanno, di norma, in stampa), si può procedere sia con le opzioni generali di Excel che con una voce di menù.</t>
  </si>
  <si>
    <r>
      <t xml:space="preserve">Nelle opzioni generali si sceglieranno le </t>
    </r>
    <r>
      <rPr>
        <i/>
        <sz val="10"/>
        <rFont val="Arial"/>
        <family val="2"/>
      </rPr>
      <t>Impostazioni generali</t>
    </r>
    <r>
      <rPr>
        <sz val="10"/>
        <rFont val="Arial"/>
        <family val="2"/>
      </rPr>
      <t xml:space="preserve"> e si toglierà il segno di spunta alla voce </t>
    </r>
    <r>
      <rPr>
        <i/>
        <sz val="10"/>
        <rFont val="Arial"/>
        <family val="2"/>
      </rPr>
      <t>Mostra griglia</t>
    </r>
    <r>
      <rPr>
        <sz val="10"/>
        <rFont val="Arial"/>
        <family val="2"/>
      </rPr>
      <t>, come evidenziato in figura. L'azione avrà un effetti «generale».</t>
    </r>
  </si>
  <si>
    <t>Togliere bordi grigi alle celle [Excel 2003]</t>
  </si>
  <si>
    <r>
      <t xml:space="preserve">Si può anche agire nella scheda menù </t>
    </r>
    <r>
      <rPr>
        <i/>
        <sz val="10"/>
        <rFont val="Arial"/>
        <family val="2"/>
      </rPr>
      <t>Visualizza</t>
    </r>
    <r>
      <rPr>
        <sz val="10"/>
        <rFont val="Arial"/>
        <family val="2"/>
      </rPr>
      <t xml:space="preserve"> e, scelta l'icona </t>
    </r>
    <r>
      <rPr>
        <i/>
        <sz val="10"/>
        <rFont val="Arial"/>
        <family val="2"/>
      </rPr>
      <t>Mostra/Nascondi</t>
    </r>
    <r>
      <rPr>
        <sz val="10"/>
        <rFont val="Arial"/>
        <family val="2"/>
      </rPr>
      <t xml:space="preserve"> togliere anche qui il segno di spunta alla voce </t>
    </r>
    <r>
      <rPr>
        <i/>
        <sz val="10"/>
        <rFont val="Arial"/>
        <family val="2"/>
      </rPr>
      <t>Griglia</t>
    </r>
    <r>
      <rPr>
        <sz val="10"/>
        <rFont val="Arial"/>
        <family val="2"/>
      </rPr>
      <t>. Effetto solo per il foglio nel quale è stata fatta la scelta.</t>
    </r>
  </si>
  <si>
    <t>Evidenziato gli input dando ai relativi caratteri un colore diverso rispetto al resto delle celle, in modo da poterdistinguere visivamente gli input dalle formule.</t>
  </si>
  <si>
    <r>
      <t xml:space="preserve">Nella cella soprastante, una formula che effettua il calcolo delle celle    </t>
    </r>
    <r>
      <rPr>
        <b/>
        <sz val="12"/>
        <color indexed="8"/>
        <rFont val="Calibri"/>
        <family val="2"/>
      </rPr>
      <t>B14</t>
    </r>
    <r>
      <rPr>
        <sz val="12"/>
        <color indexed="8"/>
        <rFont val="Calibri"/>
        <family val="2"/>
      </rPr>
      <t xml:space="preserve">   di tutti i gohli compresi nell'intervallo dal foglio denominato  </t>
    </r>
    <r>
      <rPr>
        <b/>
        <sz val="12"/>
        <color indexed="8"/>
        <rFont val="Calibri"/>
        <family val="2"/>
      </rPr>
      <t>Gennaio</t>
    </r>
    <r>
      <rPr>
        <sz val="12"/>
        <color indexed="8"/>
        <rFont val="Calibri"/>
        <family val="2"/>
      </rPr>
      <t xml:space="preserve">  al foglio denominato  </t>
    </r>
    <r>
      <rPr>
        <b/>
        <sz val="12"/>
        <color indexed="8"/>
        <rFont val="Calibri"/>
        <family val="2"/>
      </rPr>
      <t>Dicembre</t>
    </r>
    <r>
      <rPr>
        <sz val="12"/>
        <color indexed="8"/>
        <rFont val="Calibri"/>
        <family val="2"/>
      </rPr>
      <t xml:space="preserve"> compresi. Qualciasi altro foglio inserissi fra Gennaio e Dicembre verre incluso nella somma.</t>
    </r>
  </si>
  <si>
    <t>Accennato alle varie forme del cursore, che dipendono dall'oggetto puntato dal cursore o dall'attività (modifica, etc.) che stiamo facendo.</t>
  </si>
  <si>
    <t>Num_seriale   è la data del mese di cui si effettua la ricerca. Le date devono essere immesse utilizzando la funzione DATA o devono essere il risultato di altre formule o funzioni. Utilizzare, ad esempio, DATA(2008;5;23) per il 23 maggio 2008. È possibile che si verifichino problemi se le date vengono immesse come testo.</t>
  </si>
  <si>
    <t>Per aprire un file nuovo si fa clic sul pulsante di Excel e si scegli la voce nuovo.</t>
  </si>
  <si>
    <t>Aprile un file NUOVO</t>
  </si>
  <si>
    <t>Successivamente si fa doppio clic su «Cartella di lavoto vuota».</t>
  </si>
  <si>
    <t>Nuovo - Aprire file nuovo vuoto</t>
  </si>
  <si>
    <t>Nuovo - Aprire file nuovo da modello esistente</t>
  </si>
  <si>
    <t>Aprile file nuovo</t>
  </si>
  <si>
    <t>F5 + Stampare finestra</t>
  </si>
  <si>
    <r>
      <t xml:space="preserve">Accennato al pulsante </t>
    </r>
    <r>
      <rPr>
        <i/>
        <sz val="11"/>
        <color indexed="8"/>
        <rFont val="Calibri"/>
        <family val="2"/>
      </rPr>
      <t>Stamp</t>
    </r>
    <r>
      <rPr>
        <sz val="11"/>
        <color indexed="8"/>
        <rFont val="Calibri"/>
        <family val="2"/>
      </rPr>
      <t xml:space="preserve">. Il pulsante Stamp copia negli appunti di Windows la schermata corrente. Se premuto contemporaneamente al tasto Alt, negli appunti viene copiata la </t>
    </r>
    <r>
      <rPr>
        <i/>
        <sz val="11"/>
        <color indexed="8"/>
        <rFont val="Calibri"/>
        <family val="2"/>
      </rPr>
      <t>finestra attiva</t>
    </r>
    <r>
      <rPr>
        <sz val="11"/>
        <color indexed="8"/>
        <rFont val="Calibri"/>
        <family val="2"/>
      </rPr>
      <t>.</t>
    </r>
  </si>
  <si>
    <t>F5 + Simboli_AsCII</t>
  </si>
  <si>
    <t>F5 + Simboli_ASCII</t>
  </si>
  <si>
    <t>Sospeso</t>
  </si>
  <si>
    <t>Solo per me</t>
  </si>
  <si>
    <t>F5 + File_Esistente</t>
  </si>
  <si>
    <t>Esempi:   =15+2*3  dà come risultato  21;</t>
  </si>
  <si>
    <t xml:space="preserve">     =A1+B1*C1   moltiplicherà  il contenuto di B1 * C1   e poi lo sommerà ad A1;</t>
  </si>
  <si>
    <t>CTRL+1</t>
  </si>
  <si>
    <t>Applica il formato numero Generale.</t>
  </si>
  <si>
    <t>CTRL+MAIUSC+$</t>
  </si>
  <si>
    <t>CTRL+MAIUSC+%</t>
  </si>
  <si>
    <t>Applica il formato Percentuale senza posizioni decimali.</t>
  </si>
  <si>
    <t>CTRL+MAIUSC+^</t>
  </si>
  <si>
    <t>CTRL+MAIUSC+#</t>
  </si>
  <si>
    <t>Applica il formato Data con giorno, mese e anno.</t>
  </si>
  <si>
    <t>CTRL+MAIUSC+@</t>
  </si>
  <si>
    <t>Applica il formato Ora con ore e minuti e il codice AM o PM.</t>
  </si>
  <si>
    <t>CTRL+MAIUSC+!</t>
  </si>
  <si>
    <t>Applica il formato Numero con due posizioni decimali, separatore delle migliaia e segno meno (-) per i valori negativi.</t>
  </si>
  <si>
    <t>CTRL+G</t>
  </si>
  <si>
    <t>Applica o rimuove il formato grassetto.</t>
  </si>
  <si>
    <t>CTRL+I</t>
  </si>
  <si>
    <t>Applica o rimuove il formato corsivo.</t>
  </si>
  <si>
    <t>CTRL+S</t>
  </si>
  <si>
    <t>CTRL+B</t>
  </si>
  <si>
    <t>Applica o rimuove il formato barrato.</t>
  </si>
  <si>
    <t>CTRL+Q</t>
  </si>
  <si>
    <t>Nasconde le righe selezionate.</t>
  </si>
  <si>
    <t>Nasconde le colonne selezionate.</t>
  </si>
  <si>
    <t>CTRL+MAIUSC+&amp;</t>
  </si>
  <si>
    <t>CTRL+MAIUSC+_</t>
  </si>
  <si>
    <t>ALT+A</t>
  </si>
  <si>
    <r>
      <t xml:space="preserve">Facendo clic sul pulsante di Excel, collocato in alto a sinistra (barra del nome), otteniamo la seguente mascherina. Possiamo aprile un file nuovo o uno esistente, salvare, salvare con nome, etc. Possiamo anche uscire da Excel scegliendo la relativa voce il basso a destra. Possiamo anche accedere a tutte quelle opzioni generali (valide per il programma) di Excel facendo clic alla voce </t>
    </r>
    <r>
      <rPr>
        <i/>
        <sz val="10"/>
        <rFont val="Arial"/>
        <family val="2"/>
      </rPr>
      <t>Opzioni di Excel.</t>
    </r>
  </si>
  <si>
    <r>
      <t xml:space="preserve">Elenchiamo qui sotto tutte le varie «famigllie»,m facendo presente che le </t>
    </r>
    <r>
      <rPr>
        <i/>
        <sz val="10"/>
        <rFont val="Arial"/>
        <family val="2"/>
      </rPr>
      <t>Impostazioni avanzate</t>
    </r>
    <r>
      <rPr>
        <sz val="10"/>
        <rFont val="Arial"/>
        <family val="2"/>
      </rPr>
      <t xml:space="preserve"> hanno anche ulteriori voci oltre a quelle presentate.</t>
    </r>
  </si>
  <si>
    <t>Opzioni generali di Excel</t>
  </si>
  <si>
    <t>La maschera di Explorer presenta a sinistra i dischi e le cartelle, a destra il contenuto della cartella selezionata.</t>
  </si>
  <si>
    <r>
      <t xml:space="preserve">In questo momento la visualizzazione è </t>
    </r>
    <r>
      <rPr>
        <i/>
        <sz val="10"/>
        <rFont val="Arial"/>
        <family val="2"/>
      </rPr>
      <t>Dettagli</t>
    </r>
    <r>
      <rPr>
        <sz val="10"/>
        <rFont val="Arial"/>
        <family val="2"/>
      </rPr>
      <t>. Possiamo ordinare per colonne facendo clic sul nome della colonna.</t>
    </r>
  </si>
  <si>
    <t>CTRL+ALT+MAIUSC+F9</t>
  </si>
  <si>
    <t>Per aprire un file esistente si fa clic sul pulsante di Excel e si scegli la voce nuovo.</t>
  </si>
  <si>
    <t>Apri file esistente</t>
  </si>
  <si>
    <t>I tasti più utilizzati.</t>
  </si>
  <si>
    <t>Tutti i tasti di movimenti in Excel (ricavati dalla guida in linea)</t>
  </si>
  <si>
    <r>
      <t xml:space="preserve">F5 corrisponde a «Vai a»: se nella casella </t>
    </r>
    <r>
      <rPr>
        <i/>
        <sz val="12"/>
        <color indexed="8"/>
        <rFont val="Calibri"/>
        <family val="2"/>
      </rPr>
      <t>Riferimento</t>
    </r>
    <r>
      <rPr>
        <sz val="12"/>
        <color indexed="8"/>
        <rFont val="Calibri"/>
        <family val="2"/>
      </rPr>
      <t xml:space="preserve"> indichiamo una coordinata od un nome esistente (vedremo più avanti come creare i nomi) Excel andrà all'indirizzo indicato.</t>
    </r>
  </si>
  <si>
    <r>
      <t xml:space="preserve">Abbiamo visto come inserire righe e colonne. Posizionando su una cella, potremo inserire una riga scgliendo, dalla scheda </t>
    </r>
    <r>
      <rPr>
        <i/>
        <sz val="11"/>
        <color indexed="8"/>
        <rFont val="Calibri"/>
        <family val="2"/>
      </rPr>
      <t>Home</t>
    </r>
    <r>
      <rPr>
        <sz val="11"/>
        <color indexed="8"/>
        <rFont val="Calibri"/>
        <family val="2"/>
      </rPr>
      <t xml:space="preserve">, il filtro relativo alla voce </t>
    </r>
    <r>
      <rPr>
        <i/>
        <sz val="11"/>
        <color indexed="8"/>
        <rFont val="Calibri"/>
        <family val="2"/>
      </rPr>
      <t>inserisci</t>
    </r>
    <r>
      <rPr>
        <sz val="11"/>
        <color indexed="8"/>
        <rFont val="Calibri"/>
        <family val="2"/>
      </rPr>
      <t xml:space="preserve"> e scgliendo quindi l'opzione </t>
    </r>
    <r>
      <rPr>
        <i/>
        <sz val="11"/>
        <color indexed="8"/>
        <rFont val="Calibri"/>
        <family val="2"/>
      </rPr>
      <t>Inserisci riga foglio</t>
    </r>
    <r>
      <rPr>
        <sz val="11"/>
        <color indexed="8"/>
        <rFont val="Calibri"/>
        <family val="2"/>
      </rPr>
      <t xml:space="preserve">. Facciamo attenzione a non fare clic sulla vove </t>
    </r>
    <r>
      <rPr>
        <i/>
        <sz val="11"/>
        <color indexed="8"/>
        <rFont val="Calibri"/>
        <family val="2"/>
      </rPr>
      <t>inserisci</t>
    </r>
    <r>
      <rPr>
        <sz val="11"/>
        <color indexed="8"/>
        <rFont val="Calibri"/>
        <family val="2"/>
      </rPr>
      <t xml:space="preserve">, perche in tal caso inseriremmo solo una cella. Se anziché collocarci su una cella, avessimo cliccato sulla lettera di riga, in tal caso, avendo scelto </t>
    </r>
    <r>
      <rPr>
        <i/>
        <sz val="11"/>
        <color indexed="8"/>
        <rFont val="Calibri"/>
        <family val="2"/>
      </rPr>
      <t>tutte</t>
    </r>
    <r>
      <rPr>
        <sz val="11"/>
        <color indexed="8"/>
        <rFont val="Calibri"/>
        <family val="2"/>
      </rPr>
      <t xml:space="preserve"> le celle della riga, potremmo cliccare su </t>
    </r>
    <r>
      <rPr>
        <i/>
        <sz val="11"/>
        <color indexed="8"/>
        <rFont val="Calibri"/>
        <family val="2"/>
      </rPr>
      <t>inserisci</t>
    </r>
    <r>
      <rPr>
        <i/>
        <sz val="11"/>
        <color indexed="8"/>
        <rFont val="."/>
      </rPr>
      <t>.</t>
    </r>
  </si>
  <si>
    <t>Per inserire colonne, vale la procedura vista per l'inserimento delle righe, ovviamente con le dovute varianti (colonne anziché righe).</t>
  </si>
  <si>
    <t>Abbiamo visto la funzione</t>
  </si>
  <si>
    <t>=SOMMA(rifer1;rifer2;etc.)</t>
  </si>
  <si>
    <t>Le celle degli intervalli sono separate da : (due punti). Se dovessi inserire più di un intervallo, essi saranno separati da  ; (punto e virgola). Posso anche aggiungere numeri come inpiut e impostare tutte le operazioni che fossero necessarie. Vedere sotto alcuni esempi:</t>
  </si>
  <si>
    <r>
      <t xml:space="preserve">Consegnato alcune istruzioni per risolvere il problema: </t>
    </r>
    <r>
      <rPr>
        <i/>
        <sz val="12"/>
        <color indexed="8"/>
        <rFont val="Calibri"/>
        <family val="2"/>
      </rPr>
      <t>Operazione annullata a causa delle restrizioni impostate nel computer. Contattare l'amministratore del sistema</t>
    </r>
    <r>
      <rPr>
        <sz val="12"/>
        <color indexed="8"/>
        <rFont val="Calibri"/>
        <family val="2"/>
      </rPr>
      <t xml:space="preserve"> relative ai collegamenti ipertestuali.</t>
    </r>
  </si>
  <si>
    <r>
      <t xml:space="preserve">Quando in Excel abbiamo molte informazioni (es.: una tabellina con molte righe e colonne), spostandoci perdiamo i riferimenti di righe e colonne. Abbiamo quindi la necessità alcune righe e colonne rimangano fisse in alto e a sinistra del foglio. Per farlo dobbiamo inserire i </t>
    </r>
    <r>
      <rPr>
        <i/>
        <sz val="12"/>
        <color indexed="8"/>
        <rFont val="Calibri"/>
        <family val="2"/>
      </rPr>
      <t>riquadri</t>
    </r>
    <r>
      <rPr>
        <sz val="12"/>
        <color indexed="8"/>
        <rFont val="Calibri"/>
        <family val="2"/>
      </rPr>
      <t xml:space="preserve">. Ci posizioneremo sotto l'ultima riga e a destra dell'ultima colonna da tenere fisse, ed inseriremo i riquadri. L'opzione si trova nella scheda </t>
    </r>
    <r>
      <rPr>
        <i/>
        <sz val="12"/>
        <color indexed="8"/>
        <rFont val="Calibri"/>
        <family val="2"/>
      </rPr>
      <t>Viauslizza</t>
    </r>
    <r>
      <rPr>
        <sz val="12"/>
        <color indexed="8"/>
        <rFont val="Calibri"/>
        <family val="2"/>
      </rPr>
      <t>.</t>
    </r>
  </si>
  <si>
    <t>Inserimento riquadri.</t>
  </si>
  <si>
    <t>«Trasponi» inverte l'area copiata da righe a colonne o viceversa.</t>
  </si>
  <si>
    <t>Prima</t>
  </si>
  <si>
    <t>Seconda</t>
  </si>
  <si>
    <t>Terza</t>
  </si>
  <si>
    <t>ED ORA, BISOGNA LEGGERE L'AIUTO.</t>
  </si>
  <si>
    <t>Possiamo visualizzare un numero in molti modi,</t>
  </si>
  <si>
    <t>come numero, numero con decimali, con i simboli della valuta, come data, come data personalizzata, in formato scientifico, etc., utilizzando il FORMATO delle celle e scegliendo la linguella NUMERO.</t>
  </si>
  <si>
    <t>Si può correggere direttamente nella cella: si fa due volte clic portando in tal modo il testo in modifica, oppure (meglio) premendo il tasto di modifica F2 e correggendo quindi quanto necessario.</t>
  </si>
  <si>
    <t>Correzione testo in una cella</t>
  </si>
  <si>
    <t>Abbiamo aperto più applicazioni per collocarle sulla barra delle applicazioni e per ripassare la gestione finestre.</t>
  </si>
  <si>
    <r>
      <t>Tasto</t>
    </r>
    <r>
      <rPr>
        <b/>
        <sz val="12"/>
        <color indexed="8"/>
        <rFont val="Calibri"/>
        <family val="2"/>
      </rPr>
      <t xml:space="preserve"> Esc</t>
    </r>
    <r>
      <rPr>
        <sz val="12"/>
        <color indexed="8"/>
        <rFont val="Calibri"/>
        <family val="2"/>
      </rPr>
      <t xml:space="preserve"> (annulla una sequenza di opzione non completata). Se premuto quando non è attiva una sequenza non accade nulla.</t>
    </r>
  </si>
  <si>
    <t>Vedere anche Ordinamento in Excel 2003</t>
  </si>
  <si>
    <t>Ordinare un intervallo in un DataBase (Excel 2003)</t>
  </si>
  <si>
    <t>Totale Filtrato (SubTotale)</t>
  </si>
  <si>
    <t>Cod. Forn.</t>
  </si>
  <si>
    <t>Descr. Forn.</t>
  </si>
  <si>
    <t>Indirizzo</t>
  </si>
  <si>
    <t>Città</t>
  </si>
  <si>
    <t>Num. Fatt.</t>
  </si>
  <si>
    <t>Quant.</t>
  </si>
  <si>
    <t>Totale da pagare</t>
  </si>
  <si>
    <t>Pagato</t>
  </si>
  <si>
    <t>Diff</t>
  </si>
  <si>
    <t>Diff. % (Ass)</t>
  </si>
  <si>
    <t>ZAN</t>
  </si>
  <si>
    <t>LR</t>
  </si>
  <si>
    <t>DM</t>
  </si>
  <si>
    <t>PED</t>
  </si>
  <si>
    <t>Inserire SE (e nidificato)</t>
  </si>
  <si>
    <t>Industrie Zanussi</t>
  </si>
  <si>
    <t>Via Garibaldi</t>
  </si>
  <si>
    <t>Conegliano</t>
  </si>
  <si>
    <t>FIAT</t>
  </si>
  <si>
    <t>Via Mazzini</t>
  </si>
  <si>
    <t>Torino</t>
  </si>
  <si>
    <t>De Marchi</t>
  </si>
  <si>
    <t>Piazza Esedra</t>
  </si>
  <si>
    <t>Milano</t>
  </si>
  <si>
    <t>Lo Russo</t>
  </si>
  <si>
    <t>Via Cattaneo</t>
  </si>
  <si>
    <t>F.lli Pedol</t>
  </si>
  <si>
    <t>Via Carducci</t>
  </si>
  <si>
    <t>F5 + Funzione_Subtotale</t>
  </si>
  <si>
    <t>Un esempio di Subtotale di tipo 9 (Somma) in riga 2 del foglio Esercizio_2013</t>
  </si>
  <si>
    <t>F5 + Aiuto</t>
  </si>
  <si>
    <r>
      <t xml:space="preserve">Per Excel 2007, invece, si fa clic sul pulsante in alto a sinstra,, si scelgono le </t>
    </r>
    <r>
      <rPr>
        <i/>
        <sz val="10"/>
        <rFont val="Arial"/>
        <family val="2"/>
      </rPr>
      <t>Opzioni di Excel</t>
    </r>
    <r>
      <rPr>
        <sz val="10"/>
        <rFont val="Arial"/>
        <family val="2"/>
      </rPr>
      <t xml:space="preserve"> e si disattiva il segno di spunta di «</t>
    </r>
    <r>
      <rPr>
        <i/>
        <sz val="10"/>
        <rFont val="Arial"/>
        <family val="2"/>
      </rPr>
      <t>Dopo la pressione di INVIO, sposta la selezione</t>
    </r>
    <r>
      <rPr>
        <sz val="10"/>
        <rFont val="Arial"/>
        <family val="2"/>
      </rPr>
      <t>».</t>
    </r>
  </si>
  <si>
    <r>
      <t>Protezione degli elementi da tutti gli utenti</t>
    </r>
    <r>
      <rPr>
        <sz val="10"/>
        <rFont val="Arial"/>
        <family val="2"/>
      </rPr>
      <t>       È possibile impedire agli utenti di inserire, eliminare e formattare righe e colonne, di modificare il contenuto delle celle bloccate e di spostare il cursore su celle bloccate o su celle sbloccate.</t>
    </r>
  </si>
  <si>
    <t>Protezione degli elementi e dei file delle cartelle di lavoro</t>
  </si>
  <si>
    <r>
      <t xml:space="preserve">Il contenuto digitato in una cella viene confermato con la pressione del tasto </t>
    </r>
    <r>
      <rPr>
        <i/>
        <sz val="12"/>
        <color indexed="8"/>
        <rFont val="Calibri"/>
        <family val="2"/>
      </rPr>
      <t>Invio</t>
    </r>
    <r>
      <rPr>
        <sz val="12"/>
        <color indexed="8"/>
        <rFont val="Calibri"/>
        <family val="2"/>
      </rPr>
      <t xml:space="preserve">. Non possiamo attivare altre opzioni se con confermiamo un contenuto. Notiamo in basso a sinistra l'indicazione nella </t>
    </r>
    <r>
      <rPr>
        <i/>
        <sz val="12"/>
        <color indexed="8"/>
        <rFont val="Calibri"/>
        <family val="2"/>
      </rPr>
      <t>barra di stato</t>
    </r>
    <r>
      <rPr>
        <sz val="12"/>
        <color indexed="8"/>
        <rFont val="Calibri"/>
        <family val="2"/>
      </rPr>
      <t xml:space="preserve"> [in questo momento è in </t>
    </r>
    <r>
      <rPr>
        <i/>
        <sz val="12"/>
        <color indexed="8"/>
        <rFont val="Calibri"/>
        <family val="2"/>
      </rPr>
      <t>Modifica</t>
    </r>
    <r>
      <rPr>
        <sz val="12"/>
        <color indexed="8"/>
        <rFont val="Calibri"/>
        <family val="2"/>
      </rPr>
      <t xml:space="preserve">, poiché stiamo correggendo il contenuto di una cella]. Nelle figure la barra di stato durante la </t>
    </r>
    <r>
      <rPr>
        <i/>
        <sz val="12"/>
        <color indexed="8"/>
        <rFont val="Calibri"/>
        <family val="2"/>
      </rPr>
      <t>mofìdifica</t>
    </r>
    <r>
      <rPr>
        <sz val="12"/>
        <color indexed="8"/>
        <rFont val="Calibri"/>
        <family val="2"/>
      </rPr>
      <t xml:space="preserve"> e in situazione di </t>
    </r>
    <r>
      <rPr>
        <i/>
        <sz val="12"/>
        <color indexed="8"/>
        <rFont val="Calibri"/>
        <family val="2"/>
      </rPr>
      <t>pronto</t>
    </r>
    <r>
      <rPr>
        <sz val="12"/>
        <color indexed="8"/>
        <rFont val="Calibri"/>
        <family val="2"/>
      </rPr>
      <t>.</t>
    </r>
  </si>
  <si>
    <t>SELEZIONE OGGETTI</t>
  </si>
  <si>
    <t>Selezione oggetti contigui/discontigui</t>
  </si>
  <si>
    <r>
      <t xml:space="preserve">Come ottenere la scheda </t>
    </r>
    <r>
      <rPr>
        <i/>
        <sz val="12"/>
        <color indexed="8"/>
        <rFont val="Calibri"/>
        <family val="2"/>
      </rPr>
      <t>Sviluppo</t>
    </r>
    <r>
      <rPr>
        <sz val="12"/>
        <color indexed="8"/>
        <rFont val="Calibri"/>
        <family val="2"/>
      </rPr>
      <t xml:space="preserve"> (non spiegato - nota solo per me).</t>
    </r>
  </si>
  <si>
    <t>Funzione - Inserimento</t>
  </si>
  <si>
    <t>Scheda Sviluppo</t>
  </si>
  <si>
    <t>ALT+U</t>
  </si>
  <si>
    <t>ALT+TAB</t>
  </si>
  <si>
    <t>CTRL+ESC</t>
  </si>
  <si>
    <t>Chiude la finestra della cartella di lavoro selezionata.</t>
  </si>
  <si>
    <t>Vai alla Copertina</t>
  </si>
  <si>
    <t>CELLA - CONTENUTI - FORMATI</t>
  </si>
  <si>
    <t>Una cella può essere:</t>
  </si>
  <si>
    <t>A) - Vuota</t>
  </si>
  <si>
    <t>B) - Contenere un numero</t>
  </si>
  <si>
    <t>C) - Contenere una stringa [=testo]</t>
  </si>
  <si>
    <t>Testo</t>
  </si>
  <si>
    <t>Il contenuto di una cella può essere visualizzato in vari modi.</t>
  </si>
  <si>
    <t>Se è una stringa, possiamo visualizzato in corsivo, grassetto, sottolineato, etc.</t>
  </si>
  <si>
    <t>Se il contenuto è un numro, oltre alle visualizzazione valide per una stringa, possiamo visualizzarolo come data, in formato percentuale, come valuta, etc-</t>
  </si>
  <si>
    <t>ESEMPI DI VISUALIZZAZIONE</t>
  </si>
  <si>
    <t>Tipo Visualizzazione</t>
  </si>
  <si>
    <t>Numero standard</t>
  </si>
  <si>
    <t>Questa cella contiene una stringa</t>
  </si>
  <si>
    <t>Stringa standard</t>
  </si>
  <si>
    <t>Numero con due decimali e separatore migliaia</t>
  </si>
  <si>
    <t>Il numero 40,649 visualizzato con due decimali e simbolo € (se negativo, preceduto da -)</t>
  </si>
  <si>
    <t>Il numero 40,649 visualizzato con due decimali e simbolo € (se negativo, in rosso e preceduto da -)</t>
  </si>
  <si>
    <t>Stringa con allineamento centrato fra le colonne</t>
  </si>
  <si>
    <t>Stringa</t>
  </si>
  <si>
    <t>&lt;== Stringa girata di 90° e allineata al centro</t>
  </si>
  <si>
    <t>Cella contenete la funzion =Adesso() il formato standard</t>
  </si>
  <si>
    <t>Cella contenete la funzion =Adesso() che restituisce solo l'ora corrente</t>
  </si>
  <si>
    <t>Etc. Etc.</t>
  </si>
  <si>
    <r>
      <t xml:space="preserve">Il numero 40,649 visualizzato come data tipo </t>
    </r>
    <r>
      <rPr>
        <b/>
        <sz val="10"/>
        <rFont val="Arial"/>
        <family val="2"/>
      </rPr>
      <t>14/04/11</t>
    </r>
  </si>
  <si>
    <r>
      <t xml:space="preserve">Il numero 40,649 visualizzato come data tipo </t>
    </r>
    <r>
      <rPr>
        <b/>
        <sz val="10"/>
        <rFont val="Arial"/>
        <family val="2"/>
      </rPr>
      <t>14-apr-11</t>
    </r>
  </si>
  <si>
    <r>
      <t xml:space="preserve">Il numero 40,649 visualizzato come data tipo personalizzato </t>
    </r>
    <r>
      <rPr>
        <b/>
        <sz val="10"/>
        <rFont val="Arial"/>
        <family val="2"/>
      </rPr>
      <t>gggg gg-mmmm-aaaa</t>
    </r>
  </si>
  <si>
    <r>
      <t xml:space="preserve">Il numero 40,649 visualizzato come data tipo personalizzato </t>
    </r>
    <r>
      <rPr>
        <b/>
        <sz val="10"/>
        <rFont val="Arial"/>
        <family val="2"/>
      </rPr>
      <t>gggg mmmm aaaa</t>
    </r>
  </si>
  <si>
    <t>Informazioni sulle date e i sistemi di data</t>
  </si>
  <si>
    <t>Vedere anche DataForm</t>
  </si>
  <si>
    <t>Poiché le regole che determinano il modo in cui i programmi di calcolo interpretano le date sono complesse, quando si immettono date è necessario utilizzare il massimo della precisione. Ciò garantirà un alto livello di precisione nei calcoli delle date.</t>
  </si>
  <si>
    <t>funzione DATA</t>
  </si>
  <si>
    <t>&lt;--Anno</t>
  </si>
  <si>
    <t>&lt;--Mese</t>
  </si>
  <si>
    <t>Luni</t>
  </si>
  <si>
    <t>Marti</t>
  </si>
  <si>
    <t>Mercol</t>
  </si>
  <si>
    <t>Zioba</t>
  </si>
  <si>
    <t>Venere</t>
  </si>
  <si>
    <t>Sabo</t>
  </si>
  <si>
    <t>Domenega</t>
  </si>
  <si>
    <t>&lt;--Giorno</t>
  </si>
  <si>
    <t>Lezione 5 dell'8 febbraio 2013</t>
  </si>
  <si>
    <t>Completato una riga con le formule (ad eccezione della colonna con =SE e le colonne raggruppate: vedremo piti).</t>
  </si>
  <si>
    <t>Accennare a riferimento circolare</t>
  </si>
  <si>
    <t>Ripasso della correzione di una cella. Fatto correzione anche di una formula.</t>
  </si>
  <si>
    <t>Funzione =SOMMA</t>
  </si>
  <si>
    <t>Ricerca di un file nel disco (nel nostro caso la cartella XLSTART), utilizzando il carattere jolly *.</t>
  </si>
  <si>
    <t>FRECCIA DESTRA</t>
  </si>
  <si>
    <t>FRECCIA SINISTRA</t>
  </si>
  <si>
    <t>Scelta di più oggetti [Files, testo, celle, etc.] NON contigui: si tiene premuto il tasto CTRL premendo vari oggetti distanti uno dall'altro (discontinui). Al termine si rilascia il tasto CTRL e gli oggetti rimangono selezionati fino alla prossima selezione.</t>
  </si>
  <si>
    <t>Modificare la migrazione alla cella sottostante quando premo invio.</t>
  </si>
  <si>
    <t>Arrotondare</t>
  </si>
  <si>
    <t>Microsoft Excel fornisce funzioni aggiuntive utilizzabili per analizzare i dati basati su una condizione. Ad esempio, per contare il numero di occorrenze di una stringa di testo o di un numero in un intervallo di celle, utilizzare la funzione del foglio di lavoro CONTA.SE. Per calcolare una somma basata su una stringa di testo o su un numero in un intervallo, utilizzare la funzione del foglio di lavoro SOMMA.SE. Vedere Calcolare un valore basato su una condizione.</t>
  </si>
  <si>
    <t>DESCRIZIONE</t>
  </si>
  <si>
    <t>Avvio</t>
  </si>
  <si>
    <t>Finestra (componenti finestra)</t>
  </si>
  <si>
    <t>Se un riferimento è un riferimento 3D, SUBTOTALE restituirà il valore di errore #VALORE!.</t>
  </si>
  <si>
    <t>L'esempio può essere più semplice da comprendere se lo si copia in un foglio di lavoro vuoto.</t>
  </si>
  <si>
    <r>
      <t>SUBTOTALE</t>
    </r>
    <r>
      <rPr>
        <sz val="12"/>
        <rFont val="Arial"/>
        <family val="2"/>
      </rPr>
      <t>(</t>
    </r>
    <r>
      <rPr>
        <b/>
        <sz val="12"/>
        <rFont val="Arial"/>
        <family val="2"/>
      </rPr>
      <t>Num_funzione</t>
    </r>
    <r>
      <rPr>
        <sz val="12"/>
        <rFont val="Arial"/>
        <family val="2"/>
      </rPr>
      <t>;</t>
    </r>
    <r>
      <rPr>
        <b/>
        <sz val="12"/>
        <rFont val="Arial"/>
        <family val="2"/>
      </rPr>
      <t>Rif1</t>
    </r>
    <r>
      <rPr>
        <sz val="12"/>
        <rFont val="Arial"/>
        <family val="2"/>
      </rPr>
      <t>;Rif2;...)</t>
    </r>
  </si>
  <si>
    <r>
      <t xml:space="preserve">Restituisce un subtotale in un elenco o in un database. In genere, risulta più semplice creare un elenco con i subtotali scegliendo </t>
    </r>
    <r>
      <rPr>
        <b/>
        <sz val="10"/>
        <rFont val="Arial"/>
        <family val="2"/>
      </rPr>
      <t>Subtotali</t>
    </r>
    <r>
      <rPr>
        <sz val="10"/>
        <rFont val="Arial"/>
        <family val="2"/>
      </rPr>
      <t xml:space="preserve"> dal menu </t>
    </r>
    <r>
      <rPr>
        <b/>
        <sz val="10"/>
        <rFont val="Arial"/>
        <family val="2"/>
      </rPr>
      <t>Dati</t>
    </r>
    <r>
      <rPr>
        <sz val="10"/>
        <rFont val="Arial"/>
        <family val="2"/>
      </rPr>
      <t>. Una volta che è stato creato l'elenco con i subtotali, sarà possibile apportarvi delle modifiche modificando la funzione SUBTOTALE.</t>
    </r>
  </si>
  <si>
    <r>
      <t xml:space="preserve">Se per l'argomento Num_funzione vengono specificate le costanti da 1 a 11, nella funzione SUBTOTALE verranno inclusi i valori delle righe nascoste tramite il comando </t>
    </r>
    <r>
      <rPr>
        <b/>
        <sz val="10"/>
        <rFont val="Arial"/>
        <family val="2"/>
      </rPr>
      <t>Nascondi</t>
    </r>
    <r>
      <rPr>
        <sz val="10"/>
        <rFont val="Arial"/>
        <family val="2"/>
      </rPr>
      <t xml:space="preserve"> relativo al sottomenu </t>
    </r>
    <r>
      <rPr>
        <b/>
        <sz val="10"/>
        <rFont val="Arial"/>
        <family val="2"/>
      </rPr>
      <t>Riga</t>
    </r>
    <r>
      <rPr>
        <sz val="10"/>
        <rFont val="Arial"/>
        <family val="2"/>
      </rPr>
      <t xml:space="preserve"> del menu </t>
    </r>
    <r>
      <rPr>
        <b/>
        <sz val="10"/>
        <rFont val="Arial"/>
        <family val="2"/>
      </rPr>
      <t>Formato</t>
    </r>
    <r>
      <rPr>
        <sz val="10"/>
        <rFont val="Arial"/>
        <family val="2"/>
      </rPr>
      <t xml:space="preserve">. Utilizzare queste costanti se si desidera calcolare il subtotale dei numeri nascosti e non nascosti di un elenco. Se per l'argomento Num_funzione vengono specificate le costanti da 101 a 111, nella funzione SUBTOTALE verranno esclusi i valori delle righe nascoste tramite il comando </t>
    </r>
    <r>
      <rPr>
        <b/>
        <sz val="10"/>
        <rFont val="Arial"/>
        <family val="2"/>
      </rPr>
      <t>Nascondi</t>
    </r>
    <r>
      <rPr>
        <sz val="10"/>
        <rFont val="Arial"/>
        <family val="2"/>
      </rPr>
      <t xml:space="preserve"> relativo al sottomenu </t>
    </r>
    <r>
      <rPr>
        <b/>
        <sz val="10"/>
        <rFont val="Arial"/>
        <family val="2"/>
      </rPr>
      <t>Riga</t>
    </r>
    <r>
      <rPr>
        <sz val="10"/>
        <rFont val="Arial"/>
        <family val="2"/>
      </rPr>
      <t xml:space="preserve"> del menu </t>
    </r>
    <r>
      <rPr>
        <b/>
        <sz val="10"/>
        <rFont val="Arial"/>
        <family val="2"/>
      </rPr>
      <t>Formato</t>
    </r>
    <r>
      <rPr>
        <sz val="10"/>
        <rFont val="Arial"/>
        <family val="2"/>
      </rPr>
      <t>. Utilizzare queste costanti se si desidera calcolare il subtotale dei soli numeri non nascosti di un elenco.</t>
    </r>
  </si>
  <si>
    <r>
      <t xml:space="preserve">Se invece vogliamo aprire un file esistente dovremo optare per la voce </t>
    </r>
    <r>
      <rPr>
        <i/>
        <sz val="12"/>
        <color indexed="8"/>
        <rFont val="Calibri"/>
        <family val="2"/>
      </rPr>
      <t>apri</t>
    </r>
    <r>
      <rPr>
        <sz val="12"/>
        <color indexed="8"/>
        <rFont val="Calibri"/>
        <family val="2"/>
      </rPr>
      <t xml:space="preserve"> e quindi scegliere il file che ci interessa su un disco qualsiasi (C:, etc.)</t>
    </r>
  </si>
  <si>
    <t>Aprile un file ESISTENTE</t>
  </si>
  <si>
    <r>
      <t>Assegnazione dell'accesso a intervalli protetti a utenti specifici</t>
    </r>
    <r>
      <rPr>
        <sz val="10"/>
        <rFont val="Arial"/>
        <family val="2"/>
      </rPr>
      <t>      Se si dispone del sistema operativo Windows 2000, è possibile consentire a utenti specifici di modificare celle o intervalli specifici. Gli utenti a cui si concede l'accesso possono modificare le celle anche se sono bloccate. Le limitazioni dell'accesso sono attive solo se si protegge il foglio di lavoro.</t>
    </r>
  </si>
  <si>
    <t>F5 + Correzione_Cella</t>
  </si>
  <si>
    <t>F5 + Ctrl_Alt_Canc</t>
  </si>
  <si>
    <t>F5 + Ricerca_Files</t>
  </si>
  <si>
    <r>
      <t xml:space="preserve">Visto come inserire/togliere le interruzioni di pagina: ci si posiziona sopra la riga o a destra della colonna che dovranno iniziare la pagina successiva e, sulla scheda </t>
    </r>
    <r>
      <rPr>
        <i/>
        <sz val="12"/>
        <color indexed="8"/>
        <rFont val="Calibri"/>
        <family val="2"/>
      </rPr>
      <t>Lay-out di pagina</t>
    </r>
    <r>
      <rPr>
        <sz val="12"/>
        <color indexed="8"/>
        <rFont val="Calibri"/>
        <family val="2"/>
      </rPr>
      <t>, si imposta l'interruzione.</t>
    </r>
  </si>
  <si>
    <t>Le interruzioni di pagina sono evidenziate, dopo un'anteprima di stampa, da una una riga tratteggiata. Una linea puntinata evidenzia i salti pagina normali.</t>
  </si>
  <si>
    <t>Se fosse attivo il pulsante BLOC SCORR (Blocca scorrimento del cursore: in pratica uk cursare rimane bloccato su una cella) devo premere il relativo pulsante per ripristinare lo scorrimento normale.</t>
  </si>
  <si>
    <t>=SE(test; se_vero; se_falso)</t>
  </si>
  <si>
    <t>Il blocco dei riquadri (riquadro: Parte della finestra del documento delimitata da barre verticali o orizzontali che la separano dalle altre parti.) consente di selezionare i dati rimasti visibili quando si scorre in un foglio, ad esempio per mantenere visualizzate le etichette di riga e di colonna durante lo scorrimento.</t>
  </si>
  <si>
    <t>F5 + Posizione_Cursore_2007</t>
  </si>
  <si>
    <t>Qui sotto, un collegamento ad un articolo sulle ricerche in un DataBase:</t>
  </si>
  <si>
    <t>..\Sito\Excel97\Funzioni\RicercaTabelle.html</t>
  </si>
  <si>
    <t>Accenni ai DATABASE</t>
  </si>
  <si>
    <t>CTRL+8</t>
  </si>
  <si>
    <t>Visualizza o nasconde i simboli di struttura.</t>
  </si>
  <si>
    <t>Lezione 7 del 1 marzo 2013</t>
  </si>
  <si>
    <t>F5 + Lotto</t>
  </si>
  <si>
    <t>F5 + Funzione_SE</t>
  </si>
  <si>
    <t>Quest'oggi, diversamente dalle previsioni, parliamo delle impostazioni di stampa.</t>
  </si>
  <si>
    <r>
      <t xml:space="preserve">Quando stampiamo, Excel stampa sempre TUTTO il contenuto del foglio attivo. Vedremo più avanti come stampare solo una parte del contenuto. Ora analizzeremo come impostare le opzioni di stampa. È buona norma richiedere l'anteprima di stampa. Faremo clic sul pulsante di Excel e sceglieremo l'opzione </t>
    </r>
    <r>
      <rPr>
        <i/>
        <sz val="12"/>
        <color indexed="8"/>
        <rFont val="Calibri"/>
        <family val="2"/>
      </rPr>
      <t>anteprima.</t>
    </r>
  </si>
  <si>
    <r>
      <t xml:space="preserve">Nella figura vedo una pagina del foglio «Lezioni_2013», per l'esattezza la pagina 13 di 35 (in anteprima di stampa si può andare alla pagina successiva premendo il pulsante </t>
    </r>
    <r>
      <rPr>
        <i/>
        <sz val="12"/>
        <color indexed="8"/>
        <rFont val="Calibri"/>
        <family val="2"/>
      </rPr>
      <t>Pag giù</t>
    </r>
    <r>
      <rPr>
        <sz val="12"/>
        <color indexed="8"/>
        <rFont val="Calibri"/>
        <family val="2"/>
      </rPr>
      <t xml:space="preserve"> e si torna alla precedente con </t>
    </r>
    <r>
      <rPr>
        <i/>
        <sz val="12"/>
        <color indexed="8"/>
        <rFont val="Calibri"/>
        <family val="2"/>
      </rPr>
      <t>Pag Su</t>
    </r>
    <r>
      <rPr>
        <sz val="12"/>
        <color indexed="8"/>
        <rFont val="Calibri"/>
        <family val="2"/>
      </rPr>
      <t>).</t>
    </r>
  </si>
  <si>
    <t>I numeri, i valori logici e la rappresentazioni di numeri in formato testo digitati direttamente nell'elenco degli argomenti vengono inclusi nel calcolo. Vedere i primi due esempi che seguono.</t>
  </si>
  <si>
    <t>Gli argomenti rappresentati da valori di errore o da testo non convertibile in numeri generano degli errori.</t>
  </si>
  <si>
    <r>
      <t>=SOMMA</t>
    </r>
    <r>
      <rPr>
        <sz val="14"/>
        <rFont val="Arial"/>
        <family val="2"/>
      </rPr>
      <t>(</t>
    </r>
    <r>
      <rPr>
        <b/>
        <sz val="14"/>
        <rFont val="Arial"/>
        <family val="2"/>
      </rPr>
      <t>num1</t>
    </r>
    <r>
      <rPr>
        <sz val="14"/>
        <rFont val="Arial"/>
        <family val="2"/>
      </rPr>
      <t>;num2; ...)</t>
    </r>
  </si>
  <si>
    <t>Se un argomento è costituito da una matrice o da un riferimento, verranno utilizzati solo i numeri presenti nella matrice o nel riferimento, mentre le celle vuote, i valori logici, il testo o i valori di errore verranno ignorati. Vedere il terzo degli esempi che seguono.</t>
  </si>
  <si>
    <t>La funzione   =SE(test;se:vero;se_falso)</t>
  </si>
  <si>
    <t>Restituisce un valore se la condizione specificata ha valore VERO e un altro valore se essa ha valore FALSO.</t>
  </si>
  <si>
    <t>Utilizzare la funzione SE per eseguire dei test condizionali su valori e formule.</t>
  </si>
  <si>
    <t>È possibile nidificare fino a sette funzioni SE come argomenti se_vero e se_falso in modo da creare test più elaborati. Vedere l'ultimo degli esempi che seguono.</t>
  </si>
  <si>
    <t>Quando se_vero e se_falso vengono calcolati, SE restituisce il valore restituito da questi argomenti.</t>
  </si>
  <si>
    <t>Se un qualsiasi argomento di SE è una matrice, eseguendo l'istruzione SE verrà calcolato ogni elemento della matrice.</t>
  </si>
  <si>
    <t>Esempio 1</t>
  </si>
  <si>
    <t>Procedura</t>
  </si>
  <si>
    <t>1. Creare una cartella di lavoro o un foglio di lavoro vuoto.</t>
  </si>
  <si>
    <t>2. Selezionare l'esempio nell'argomento della Guida. Non selezionare le intestazioni della riga o della colonna. </t>
  </si>
  <si>
    <t>Selezionare un esempio dalla Guida</t>
  </si>
  <si>
    <t>3. Premere CTRL+C.</t>
  </si>
  <si>
    <t>4. Nel foglio di lavoro, selezionare la cella A1 e premere CTRL+V.</t>
  </si>
  <si>
    <t>Esempio 2</t>
  </si>
  <si>
    <t>Esempio 3</t>
  </si>
  <si>
    <t>Nell'esempio precedente, la seconda istruzione SE è anche l'argomento se_falso della prima istruzione SE. Analogamente, la terza istruzione SE è l'argomento se_falso della seconda istruzione SE. Ad esempio, se il primo test (Media&gt;89) è VERO, verrà restit</t>
  </si>
  <si>
    <t>Le lettere vengono assegnate ai numeri secondo il seguente codice.</t>
  </si>
  <si>
    <t>Se il punteggio è</t>
  </si>
  <si>
    <t>Restituirà</t>
  </si>
  <si>
    <t>Maggiore di 89</t>
  </si>
  <si>
    <t>Compreso tra 80 e 89</t>
  </si>
  <si>
    <t>Compreso tra 70 e 79</t>
  </si>
  <si>
    <t>C</t>
  </si>
  <si>
    <t>Compreso tra 60 e 69</t>
  </si>
  <si>
    <t>D</t>
  </si>
  <si>
    <t>Minore di 60</t>
  </si>
  <si>
    <t>F</t>
  </si>
  <si>
    <r>
      <t>=SE</t>
    </r>
    <r>
      <rPr>
        <sz val="14"/>
        <rFont val="Arial"/>
        <family val="2"/>
      </rPr>
      <t>(</t>
    </r>
    <r>
      <rPr>
        <b/>
        <sz val="14"/>
        <rFont val="Arial"/>
        <family val="2"/>
      </rPr>
      <t>test</t>
    </r>
    <r>
      <rPr>
        <sz val="14"/>
        <rFont val="Arial"/>
        <family val="2"/>
      </rPr>
      <t xml:space="preserve">; </t>
    </r>
    <r>
      <rPr>
        <b/>
        <sz val="14"/>
        <rFont val="Arial"/>
        <family val="2"/>
      </rPr>
      <t>se_vero</t>
    </r>
    <r>
      <rPr>
        <sz val="14"/>
        <rFont val="Arial"/>
        <family val="2"/>
      </rPr>
      <t>; se_falso)</t>
    </r>
  </si>
  <si>
    <r>
      <t xml:space="preserve">5. Per passare dalla visualizzazione dei risultati alla visualizzazione delle formule che calcolano il risultato, premere CTRL+MAIUSC+8 oppure scegliere </t>
    </r>
    <r>
      <rPr>
        <b/>
        <sz val="10"/>
        <rFont val="Arial"/>
        <family val="2"/>
      </rPr>
      <t>Verifica formule</t>
    </r>
    <r>
      <rPr>
        <sz val="10"/>
        <rFont val="Arial"/>
        <family val="2"/>
      </rPr>
      <t xml:space="preserve"> dal menu </t>
    </r>
    <r>
      <rPr>
        <b/>
        <sz val="10"/>
        <rFont val="Arial"/>
        <family val="2"/>
      </rPr>
      <t>Strumenti</t>
    </r>
    <r>
      <rPr>
        <sz val="10"/>
        <rFont val="Arial"/>
        <family val="2"/>
      </rPr>
      <t xml:space="preserve">, quindi fare clic su </t>
    </r>
    <r>
      <rPr>
        <b/>
        <sz val="10"/>
        <rFont val="Arial"/>
        <family val="2"/>
      </rPr>
      <t>Modalità Verifica formule</t>
    </r>
    <r>
      <rPr>
        <sz val="10"/>
        <rFont val="Arial"/>
        <family val="2"/>
      </rPr>
      <t>.</t>
    </r>
  </si>
  <si>
    <r>
      <t>Test</t>
    </r>
    <r>
      <rPr>
        <sz val="10"/>
        <rFont val="Arial"/>
        <family val="2"/>
      </rPr>
      <t>    è un valore o un'espressione qualsiasi che può dare come risultato VERO o FALSO. Ad esempio, A10=100 è un'espressione logica; se il valore contenuto nella cella A10 è uguale a 100, l'espressione darà come risultato VERO. In caso contrario, l'espressione darà come risultato FALSO. Questo argomento può utilizzare qualsiasi operatore di calcolo di confronto.</t>
    </r>
  </si>
  <si>
    <r>
      <t>Se_vero</t>
    </r>
    <r>
      <rPr>
        <sz val="10"/>
        <rFont val="Arial"/>
        <family val="2"/>
      </rPr>
      <t xml:space="preserve">    è il valore che viene restituito se test è VERO. Ad esempio, se questo argomento è la stringa di testo </t>
    </r>
    <r>
      <rPr>
        <i/>
        <sz val="10"/>
        <rFont val="Arial"/>
        <family val="2"/>
      </rPr>
      <t>Nel budget</t>
    </r>
    <r>
      <rPr>
        <sz val="10"/>
        <rFont val="Arial"/>
        <family val="2"/>
      </rPr>
      <t xml:space="preserve"> e l'argomento test dà come risultato VERO, allora la funzione SE visualizzerà il testo </t>
    </r>
    <r>
      <rPr>
        <i/>
        <sz val="10"/>
        <rFont val="Arial"/>
        <family val="2"/>
      </rPr>
      <t>Nel budget</t>
    </r>
    <r>
      <rPr>
        <sz val="10"/>
        <rFont val="Arial"/>
        <family val="2"/>
      </rPr>
      <t>. Se test è VERO e se se_vero è vuoto, questo argomento restituirà 0 (zero). Per visualizzare la parola VERO, utilizzare il valore logico VERO per questo argomento. Se_vero può anche essere un'altra formula.</t>
    </r>
  </si>
  <si>
    <t>Tasti di direzione</t>
  </si>
  <si>
    <t>BARRA SPAZIATRICE</t>
  </si>
  <si>
    <r>
      <t xml:space="preserve">Ripasso per creare cartella con </t>
    </r>
    <r>
      <rPr>
        <i/>
        <sz val="12"/>
        <color indexed="8"/>
        <rFont val="Calibri"/>
        <family val="2"/>
      </rPr>
      <t>Gestione delle risorse</t>
    </r>
    <r>
      <rPr>
        <sz val="12"/>
        <color indexed="8"/>
        <rFont val="Calibri"/>
        <family val="2"/>
      </rPr>
      <t xml:space="preserve"> (File - nuovo - cartella).</t>
    </r>
  </si>
  <si>
    <t>Nel foglio collegato, una panoramica di tutte le voci delle schede di menù di Excel 2007.</t>
  </si>
  <si>
    <t>Nel foglio collegato, tutte le voci delle schede delle opzioni di Excel 2007.</t>
  </si>
  <si>
    <t>CA</t>
  </si>
  <si>
    <t>FI</t>
  </si>
  <si>
    <t>GE</t>
  </si>
  <si>
    <t>PA</t>
  </si>
  <si>
    <t>ROMA</t>
  </si>
  <si>
    <t>TO</t>
  </si>
  <si>
    <t>Vai alla Copertina (F5 + Copertina)</t>
  </si>
  <si>
    <t>Lotto [foglio con esempio]</t>
  </si>
  <si>
    <t>STATISTICHE ESTRAZIONI</t>
  </si>
  <si>
    <r>
      <t xml:space="preserve">È evidente che la stampa è da impostare. Decidiamo di variare l'orientamento da verticale ad orizzontale. Faremo clic sulla voce del menù di stampa </t>
    </r>
    <r>
      <rPr>
        <i/>
        <sz val="12"/>
        <color indexed="8"/>
        <rFont val="Calibri"/>
        <family val="2"/>
      </rPr>
      <t>Imposta</t>
    </r>
    <r>
      <rPr>
        <sz val="12"/>
        <color indexed="8"/>
        <rFont val="Calibri"/>
        <family val="2"/>
      </rPr>
      <t xml:space="preserve">. Otterremo la mascherina </t>
    </r>
    <r>
      <rPr>
        <i/>
        <sz val="12"/>
        <color indexed="8"/>
        <rFont val="Calibri"/>
        <family val="2"/>
      </rPr>
      <t>Imposta pagina</t>
    </r>
    <r>
      <rPr>
        <sz val="12"/>
        <color indexed="8"/>
        <rFont val="Calibri"/>
        <family val="2"/>
      </rPr>
      <t xml:space="preserve"> dove, nella linguella </t>
    </r>
    <r>
      <rPr>
        <i/>
        <sz val="12"/>
        <color indexed="8"/>
        <rFont val="Calibri"/>
        <family val="2"/>
      </rPr>
      <t>Pagina</t>
    </r>
    <r>
      <rPr>
        <sz val="12"/>
        <color indexed="8"/>
        <rFont val="Calibri"/>
        <family val="2"/>
      </rPr>
      <t>, possiamo variare l'orientamento, comprimere/ampliare percentualmente la dimensione di stampa, adattare tutto la stampa ad un determinato numero di pagine, scegliere il formato della carta e stabilire la qualità di stampa (es.: bozza).</t>
    </r>
  </si>
  <si>
    <r>
      <t xml:space="preserve">Facendo clic sulla casellina </t>
    </r>
    <r>
      <rPr>
        <i/>
        <sz val="12"/>
        <color indexed="8"/>
        <rFont val="Calibri"/>
        <family val="2"/>
      </rPr>
      <t>Opzioni</t>
    </r>
    <r>
      <rPr>
        <sz val="12"/>
        <color indexed="8"/>
        <rFont val="Calibri"/>
        <family val="2"/>
      </rPr>
      <t>, otteniamo altre opzioni che per ora non andremo ad utilizzare, ma che sono facilmente intuibili.</t>
    </r>
  </si>
  <si>
    <t>Vediamo qui sotto la stampa impostare in formato orizzontale.</t>
  </si>
  <si>
    <t>Molto spesso abbiamo la necessità di riportare in testa e/o a sinistra di ogni pagina alcune righe e/o colonne.</t>
  </si>
  <si>
    <t>Si dice che dobbiamo impostare i titoli.</t>
  </si>
  <si>
    <r>
      <t xml:space="preserve">Devo andare sulla scheda </t>
    </r>
    <r>
      <rPr>
        <i/>
        <sz val="12"/>
        <color indexed="8"/>
        <rFont val="Calibri"/>
        <family val="2"/>
      </rPr>
      <t>Layout di pagina</t>
    </r>
    <r>
      <rPr>
        <sz val="12"/>
        <color indexed="8"/>
        <rFont val="Calibri"/>
        <family val="2"/>
      </rPr>
      <t xml:space="preserve"> e impostare i titoli.</t>
    </r>
  </si>
  <si>
    <r>
      <t xml:space="preserve">Farò un clic nel filtrino posto nella riga </t>
    </r>
    <r>
      <rPr>
        <i/>
        <sz val="12"/>
        <color indexed="8"/>
        <rFont val="Calibri"/>
        <family val="2"/>
      </rPr>
      <t>Righe da ripetere in alto.</t>
    </r>
    <r>
      <rPr>
        <sz val="12"/>
        <color indexed="8"/>
        <rFont val="Calibri"/>
        <family val="2"/>
      </rPr>
      <t>.</t>
    </r>
  </si>
  <si>
    <t>Otterrò la seguente mascherina.</t>
  </si>
  <si>
    <t>Nel nostro caso vogliamo ripetere in testa ad ogni pagina le prime due righe, quelle evidenziate in rosso nella figura seguente.</t>
  </si>
  <si>
    <r>
      <t xml:space="preserve">Farò clic sul filtrino rosso immediatamente sotto la X e con il cursore andrò ad evidenziare le righe ra ripetere. Nelle due figure sequenti, le mascherine di </t>
    </r>
    <r>
      <rPr>
        <i/>
        <sz val="12"/>
        <color indexed="8"/>
        <rFont val="Calibri"/>
        <family val="2"/>
      </rPr>
      <t>Imposta pagina - Righe da ripetere in alto</t>
    </r>
    <r>
      <rPr>
        <sz val="12"/>
        <color indexed="8"/>
        <rFont val="Calibri"/>
        <family val="2"/>
      </rPr>
      <t xml:space="preserve"> prima e dopo la scelta. Notare nella seconda i caratteri   $1:$2    che indicano le righe da ripetere e, nella terza figura, il risultato finale sul premere fare clic su OK.</t>
    </r>
  </si>
  <si>
    <t>A questo punto andiamo ad impostare le altre opzioni (margini e intestazioni).</t>
  </si>
  <si>
    <t>Possiamo anche vedere la funzione =SUBTOTALE.</t>
  </si>
  <si>
    <t>F5 + Subtotali</t>
  </si>
  <si>
    <r>
      <t xml:space="preserve">I totali possono essere rimossi facendo clic sul pulsante </t>
    </r>
    <r>
      <rPr>
        <i/>
        <sz val="12"/>
        <color indexed="8"/>
        <rFont val="Calibri"/>
        <family val="2"/>
      </rPr>
      <t>Rimuovi tutti</t>
    </r>
    <r>
      <rPr>
        <sz val="12"/>
        <color indexed="8"/>
        <rFont val="Calibri"/>
        <family val="2"/>
      </rPr>
      <t xml:space="preserve"> nella mascherina di inserimento (vedere figura soprastante).</t>
    </r>
  </si>
  <si>
    <t>Cella: formato «invisibile»</t>
  </si>
  <si>
    <t>F5 + CellaFormInv</t>
  </si>
  <si>
    <t>Foglio: Nome, Spostare, Colore</t>
  </si>
  <si>
    <t>F5 + FoglioVarie</t>
  </si>
  <si>
    <r>
      <t xml:space="preserve">Faremo doppio clic sul nome del foglio (questa è una scorciatoia: il passaggio dovrebbe essere </t>
    </r>
    <r>
      <rPr>
        <i/>
        <sz val="12"/>
        <color indexed="8"/>
        <rFont val="Calibri"/>
        <family val="2"/>
      </rPr>
      <t>Formato - Foglio - Rinomina</t>
    </r>
    <r>
      <rPr>
        <sz val="12"/>
        <color indexed="8"/>
        <rFont val="Calibri"/>
        <family val="2"/>
      </rPr>
      <t xml:space="preserve"> in Excel 2003). Il nome del foglio verrà evidenziato e non potremo digitare il nuovo nome - Vedere nei disegni il foglio evidenziato e rinominato..</t>
    </r>
  </si>
  <si>
    <t>MAIUSC+BARRA SPAZIATRICE</t>
  </si>
  <si>
    <t>CTRL+BARRA SPAZIATRICE</t>
  </si>
  <si>
    <t>Freccia DESTRA</t>
  </si>
  <si>
    <t>Freccia SINISTRA</t>
  </si>
  <si>
    <r>
      <t>Nota</t>
    </r>
    <r>
      <rPr>
        <sz val="10"/>
        <rFont val="Arial"/>
        <family val="2"/>
      </rPr>
      <t xml:space="preserve">  Per la personalizzazione, nella casellina </t>
    </r>
    <r>
      <rPr>
        <i/>
        <sz val="10"/>
        <rFont val="Arial"/>
        <family val="2"/>
      </rPr>
      <t>Tipo</t>
    </r>
    <r>
      <rPr>
        <sz val="10"/>
        <rFont val="Arial"/>
        <family val="2"/>
      </rPr>
      <t xml:space="preserve"> </t>
    </r>
    <r>
      <rPr>
        <sz val="10"/>
        <rFont val="Arial"/>
        <family val="2"/>
      </rPr>
      <t>il codice:</t>
    </r>
  </si>
  <si>
    <r>
      <t xml:space="preserve">  gg </t>
    </r>
    <r>
      <rPr>
        <sz val="10"/>
        <rFont val="Arial"/>
        <family val="2"/>
      </rPr>
      <t>restituisce il numero del giorno;</t>
    </r>
  </si>
  <si>
    <r>
      <t xml:space="preserve">  ggg </t>
    </r>
    <r>
      <rPr>
        <sz val="10"/>
        <rFont val="Arial"/>
        <family val="2"/>
      </rPr>
      <t>restituisce le prime tre lettere del giorno;</t>
    </r>
  </si>
  <si>
    <r>
      <t xml:space="preserve">  gggg </t>
    </r>
    <r>
      <rPr>
        <sz val="10"/>
        <rFont val="Arial"/>
        <family val="2"/>
      </rPr>
      <t>restituisce il nome intero del giorno.</t>
    </r>
  </si>
  <si>
    <r>
      <t xml:space="preserve">  mm </t>
    </r>
    <r>
      <rPr>
        <sz val="10"/>
        <rFont val="Arial"/>
        <family val="2"/>
      </rPr>
      <t>restituisce il numero del mese;</t>
    </r>
  </si>
  <si>
    <r>
      <t xml:space="preserve">  mmm </t>
    </r>
    <r>
      <rPr>
        <sz val="10"/>
        <rFont val="Arial"/>
        <family val="2"/>
      </rPr>
      <t>restituisce le prime tre lettere del mese;</t>
    </r>
  </si>
  <si>
    <r>
      <t xml:space="preserve">  mmmm </t>
    </r>
    <r>
      <rPr>
        <sz val="10"/>
        <rFont val="Arial"/>
        <family val="2"/>
      </rPr>
      <t>restituisce il nome intero del mese.</t>
    </r>
  </si>
  <si>
    <r>
      <t xml:space="preserve">  aa </t>
    </r>
    <r>
      <rPr>
        <sz val="10"/>
        <rFont val="Arial"/>
        <family val="2"/>
      </rPr>
      <t>restituisce le due ultime cifre dell'anno;</t>
    </r>
  </si>
  <si>
    <r>
      <t xml:space="preserve">  aaa </t>
    </r>
    <r>
      <rPr>
        <sz val="10"/>
        <rFont val="Arial"/>
        <family val="2"/>
      </rPr>
      <t>oppure</t>
    </r>
    <r>
      <rPr>
        <b/>
        <sz val="10"/>
        <rFont val="Arial"/>
        <family val="2"/>
      </rPr>
      <t xml:space="preserve"> aaaaa </t>
    </r>
    <r>
      <rPr>
        <sz val="10"/>
        <rFont val="Arial"/>
        <family val="2"/>
      </rPr>
      <t>restituisce l'anno per intero.</t>
    </r>
  </si>
  <si>
    <t>Visualizzare i numeri come date o ore</t>
  </si>
  <si>
    <r>
      <t>Nota</t>
    </r>
    <r>
      <rPr>
        <sz val="10"/>
        <rFont val="Arial"/>
        <family val="2"/>
      </rPr>
      <t>  Se il formato desiderato non è riportato nell'elenco, è possibile creare un formato numerico personalizzato utilizzando i codici di formattazione per data e ora.</t>
    </r>
  </si>
  <si>
    <r>
      <t xml:space="preserve">3. Nella casella di riepilogo </t>
    </r>
    <r>
      <rPr>
        <b/>
        <sz val="10"/>
        <rFont val="Arial"/>
        <family val="2"/>
      </rPr>
      <t>Categoria</t>
    </r>
    <r>
      <rPr>
        <sz val="10"/>
        <rFont val="Arial"/>
        <family val="2"/>
      </rPr>
      <t xml:space="preserve"> selezionare </t>
    </r>
    <r>
      <rPr>
        <b/>
        <sz val="10"/>
        <rFont val="Arial"/>
        <family val="2"/>
      </rPr>
      <t>Data</t>
    </r>
    <r>
      <rPr>
        <sz val="10"/>
        <rFont val="Arial"/>
        <family val="2"/>
      </rPr>
      <t xml:space="preserve"> o </t>
    </r>
    <r>
      <rPr>
        <b/>
        <sz val="10"/>
        <rFont val="Arial"/>
        <family val="2"/>
      </rPr>
      <t>Ora</t>
    </r>
    <r>
      <rPr>
        <sz val="10"/>
        <rFont val="Arial"/>
        <family val="2"/>
      </rPr>
      <t>, quindi scegliere il formato che si desidera utilizzare.</t>
    </r>
  </si>
  <si>
    <t>Funzione ADESSO</t>
  </si>
  <si>
    <t>Sintassi</t>
  </si>
  <si>
    <t>Osservazioni</t>
  </si>
  <si>
    <r>
      <t xml:space="preserve">In figura, la mascherina di </t>
    </r>
    <r>
      <rPr>
        <i/>
        <sz val="10"/>
        <rFont val="Arial"/>
        <family val="2"/>
      </rPr>
      <t>Explorer [Gestione delle risrose]</t>
    </r>
    <r>
      <rPr>
        <sz val="10"/>
        <rFont val="Arial"/>
        <family val="2"/>
      </rPr>
      <t xml:space="preserve">. Nella parte sinistra vediamo che siamo collocati sulla cartella [=directory] </t>
    </r>
    <r>
      <rPr>
        <i/>
        <sz val="10"/>
        <rFont val="Arial"/>
        <family val="2"/>
      </rPr>
      <t>Documenti</t>
    </r>
    <r>
      <rPr>
        <sz val="10"/>
        <rFont val="Arial"/>
        <family val="2"/>
      </rPr>
      <t>. Nella parte destra vediamo il contenuto della cartella.</t>
    </r>
  </si>
  <si>
    <r>
      <t xml:space="preserve">Ora siamo collocati nella sotto-cartella </t>
    </r>
    <r>
      <rPr>
        <i/>
        <sz val="10"/>
        <rFont val="Arial"/>
        <family val="2"/>
      </rPr>
      <t>Disco_D</t>
    </r>
    <r>
      <rPr>
        <sz val="10"/>
        <rFont val="Arial"/>
        <family val="2"/>
      </rPr>
      <t xml:space="preserve"> (vedere sulla barra del nome il percorso completo). Ricordiamo che il simbolo  - a sinistra della cartella significa che la stella è aperta. Il simbolo  + vuol dire invece che è chiusa. Facendo clic sui simboli -  o  +  le cartelle vengono rispettivamente chiuse o espanse.</t>
    </r>
  </si>
  <si>
    <t>Viene richiesto un file per calcoli sul gioco del lotto. Non siamo ancora pronti per impostarlo, non avendo ancora studiato una serie di funzioni e di estrapolazioni dai database. Ho comunque predisposto un abbozzo di file: chi volesse potrà studiarlo ed analizzarlo.</t>
  </si>
  <si>
    <r>
      <t xml:space="preserve">Il foglio è raggiungibile premendo il tasto </t>
    </r>
    <r>
      <rPr>
        <b/>
        <sz val="12"/>
        <color indexed="8"/>
        <rFont val="Calibri"/>
        <family val="2"/>
      </rPr>
      <t>F5</t>
    </r>
    <r>
      <rPr>
        <sz val="12"/>
        <color indexed="8"/>
        <rFont val="Calibri"/>
        <family val="2"/>
      </rPr>
      <t xml:space="preserve"> e scegliendo </t>
    </r>
    <r>
      <rPr>
        <b/>
        <sz val="12"/>
        <color indexed="8"/>
        <rFont val="Calibri"/>
        <family val="2"/>
      </rPr>
      <t>Lotto</t>
    </r>
    <r>
      <rPr>
        <sz val="12"/>
        <color indexed="8"/>
        <rFont val="Calibri"/>
        <family val="2"/>
      </rPr>
      <t>, oppure facendo clic sul link alla riga seguente.</t>
    </r>
  </si>
  <si>
    <t>#Lotto!A1</t>
  </si>
  <si>
    <t>La mia giocata del:</t>
  </si>
  <si>
    <t>RUOTA  -  Date</t>
  </si>
  <si>
    <t>BA</t>
  </si>
  <si>
    <t>Ho fatto UNO</t>
  </si>
  <si>
    <t>Ho fatto AMBO</t>
  </si>
  <si>
    <t>Ho fatto TERNO</t>
  </si>
  <si>
    <t>Hofatto QUATERNA</t>
  </si>
  <si>
    <t>Ho fatto CINQUINA</t>
  </si>
  <si>
    <t>Ultima colonna</t>
  </si>
  <si>
    <t>NA</t>
  </si>
  <si>
    <t>MI</t>
  </si>
  <si>
    <t>VE</t>
  </si>
  <si>
    <t xml:space="preserve">     =(A1+B1)*C1   sommerà  il contenuto di A1 +B1   e poi lo moltiplicehrà per C1.</t>
  </si>
  <si>
    <t>Vedremo con gli esercizi altri esempi.</t>
  </si>
  <si>
    <t>Trattamento delle date</t>
  </si>
  <si>
    <t xml:space="preserve">Excel gestisce le date. Una data corrisponde ad un numero, e viceversa. </t>
  </si>
  <si>
    <t>TOTALE GENERALE</t>
  </si>
  <si>
    <t>Data</t>
  </si>
  <si>
    <t>Descr. Fatt.</t>
  </si>
  <si>
    <t>Mese</t>
  </si>
  <si>
    <t>Anno</t>
  </si>
  <si>
    <t>Totale</t>
  </si>
  <si>
    <t>Sconto</t>
  </si>
  <si>
    <t>Valore Sconto</t>
  </si>
  <si>
    <t>Giorni da OGGI</t>
  </si>
  <si>
    <t>Avviso</t>
  </si>
  <si>
    <t>Calcolare i giorni che mancano alla scadenza del pagamento</t>
  </si>
  <si>
    <t>SOMMA</t>
  </si>
  <si>
    <t>SUBTOTALE</t>
  </si>
  <si>
    <t>Ricordare segni + &gt;&lt;=</t>
  </si>
  <si>
    <t>Filtri</t>
  </si>
  <si>
    <t>Costo Unit.</t>
  </si>
  <si>
    <t>La funzione =SUBTOTALE(Num;Rif1)</t>
  </si>
  <si>
    <r>
      <t>Num_funzione</t>
    </r>
    <r>
      <rPr>
        <sz val="10"/>
        <rFont val="Arial"/>
        <family val="2"/>
      </rPr>
      <t>    è il numero tra 1 e 11 (inclusi i valori nascosti) o tra 101 e 111 (esclusi i valori nascosti) che specifica quale funzione utilizzare per il calcolo dei subtotali all'interno di un elenco.</t>
    </r>
  </si>
  <si>
    <r>
      <t>Rif1; Rif2</t>
    </r>
    <r>
      <rPr>
        <sz val="10"/>
        <rFont val="Arial"/>
        <family val="2"/>
      </rPr>
      <t>   sono intervalli o riferimenti da 1 a 29 per i quali si desidera calcolare il subtotale.</t>
    </r>
  </si>
  <si>
    <t>Se esistono altri subtotali all'interno di rif1, rif2,... oppure dei subtotali nidificati, questi ultimi verranno ignorati per evitare che vengano conteggiati due volte.</t>
  </si>
  <si>
    <t>Nella funzione SUBTOTALE vengono ignorate le righe escluse nel risultato di un filtro, a prescindere dal valore specificato per l'argomento Num_funzione.</t>
  </si>
  <si>
    <t>F5 + Cella_Form</t>
  </si>
  <si>
    <t>Fr + Funzione_Anno</t>
  </si>
  <si>
    <t>Fr + Funzione_Mese</t>
  </si>
  <si>
    <t>F5 + Funzione_Oggi</t>
  </si>
  <si>
    <r>
      <t xml:space="preserve">Quando copiamo qualcosa, il relativo </t>
    </r>
    <r>
      <rPr>
        <i/>
        <sz val="12"/>
        <color indexed="8"/>
        <rFont val="Calibri"/>
        <family val="2"/>
      </rPr>
      <t>incolla</t>
    </r>
    <r>
      <rPr>
        <sz val="12"/>
        <color indexed="8"/>
        <rFont val="Calibri"/>
        <family val="2"/>
      </rPr>
      <t xml:space="preserve"> incolla tutto, formati, contenuti, formule, etc.</t>
    </r>
  </si>
  <si>
    <t>ESEMPI VARI DI INCOLLA SPECIALE</t>
  </si>
  <si>
    <t>F5 + Copia_Incolla_Spec</t>
  </si>
  <si>
    <r>
      <t xml:space="preserve">Possiamo incollare </t>
    </r>
    <r>
      <rPr>
        <i/>
        <sz val="12"/>
        <color indexed="8"/>
        <rFont val="Calibri"/>
        <family val="2"/>
      </rPr>
      <t>solo</t>
    </r>
    <r>
      <rPr>
        <sz val="12"/>
        <color indexed="8"/>
        <rFont val="Calibri"/>
        <family val="2"/>
      </rPr>
      <t xml:space="preserve"> le forme (Grassetto, corsivo, stile, bordi, etc), solo le formule, solo i valori (trasformando le formule nel loro risultato), trasporre (trasformando le colonne in righe e viceversa), ed altro, secondo quando indicato nella finestra di </t>
    </r>
    <r>
      <rPr>
        <i/>
        <sz val="12"/>
        <color indexed="8"/>
        <rFont val="Calibri"/>
        <family val="2"/>
      </rPr>
      <t>Incolla speciale</t>
    </r>
    <r>
      <rPr>
        <sz val="12"/>
        <color indexed="8"/>
        <rFont val="Calibri"/>
        <family val="2"/>
      </rPr>
      <t xml:space="preserve">. ottenibile facedo clic sul filtro di </t>
    </r>
    <r>
      <rPr>
        <i/>
        <sz val="12"/>
        <color indexed="8"/>
        <rFont val="Calibri"/>
        <family val="2"/>
      </rPr>
      <t>Incolla</t>
    </r>
    <r>
      <rPr>
        <sz val="12"/>
        <color indexed="8"/>
        <rFont val="Calibri"/>
        <family val="2"/>
      </rPr>
      <t xml:space="preserve"> della scheda </t>
    </r>
    <r>
      <rPr>
        <i/>
        <sz val="12"/>
        <color indexed="8"/>
        <rFont val="Calibri"/>
        <family val="2"/>
      </rPr>
      <t>Home.</t>
    </r>
  </si>
  <si>
    <r>
      <t xml:space="preserve">È possibile incollare in «modo speciale» i contenuti di una cella. Se osserviamo la mascherina sottostante, ne comprendiamo alcuni. Per altri, non ci resta che fare delle prove.
Per le versioni di Excel successive al 2003, cambia solo la partenza (vedere la seconda figura: </t>
    </r>
    <r>
      <rPr>
        <i/>
        <sz val="10"/>
        <rFont val="Arial"/>
        <family val="2"/>
      </rPr>
      <t>Home - Filtro di Incolla - Incolla speciale....</t>
    </r>
    <r>
      <rPr>
        <sz val="10"/>
        <rFont val="Arial"/>
        <family val="2"/>
      </rPr>
      <t>)</t>
    </r>
  </si>
  <si>
    <t>Riquadri</t>
  </si>
  <si>
    <t>Num_seriale   è la data dell'anno di cui si effettua la ricerca. Le date devono essere immesse utilizzando la funzione DATA o devono essere il risultato di altre formule o funzioni. Utilizzare, ad esempio, DATA(2008;5;23) per il 23 maggio 2008. È possibile che si verifichino problemi se le date vengono immesse come testo.</t>
  </si>
  <si>
    <t>Per poter essere utilizzate nei calcoli, le date vengono memorizzate come numeri seriali in sequenza. Per impostazione predefinita, 1 gennaio 1900 è il numero seriale 1 e 1 gennaio 2008 è il numero seriale 39448 essendo trascorsi 39.448 giorni dal 1 gennaio 1900. In Microsoft Excel per Macintosh viene utilizzato un sistema di data predefinito diverso.</t>
  </si>
  <si>
    <t>I valori restituiti dalle funzioni ANNO, MESE e GIORNO saranno valori gregoriani indipendentemente dal formato di visualizzazione del valore di data fornito. Se ad esempio il formato di visualizzazione della data fornita è Hijri (calendario Hijri: Calendario lunare utilizzato nei paesi islamici.), i valori restituiti dalle funzioni ANNO, MESE e GIORNO saranno valori associati alla data gregoriana equivalente.</t>
  </si>
  <si>
    <t>Restituisce il mese di una data rappresentata da un numero seriale. Il mese viene espresso con un numero intero compreso tra 1, corrispondente a gennaio, e 12, corrispondente a dicembre.</t>
  </si>
  <si>
    <t>Mese della data (4)</t>
  </si>
  <si>
    <r>
      <t>MESE</t>
    </r>
    <r>
      <rPr>
        <sz val="12"/>
        <color indexed="63"/>
        <rFont val="Arial"/>
        <family val="2"/>
      </rPr>
      <t>(</t>
    </r>
    <r>
      <rPr>
        <b/>
        <sz val="12"/>
        <color indexed="63"/>
        <rFont val="Arial"/>
        <family val="2"/>
      </rPr>
      <t>num_seriale</t>
    </r>
    <r>
      <rPr>
        <sz val="12"/>
        <color indexed="63"/>
        <rFont val="Arial"/>
        <family val="2"/>
      </rPr>
      <t>)</t>
    </r>
  </si>
  <si>
    <t>Per modificare la WordArt, dovremo sceglierla. Una volta selezionata, la WordArt verrà contornata da cerchietti neri (per variarne le dimensioni a nostra scelta). Il cerchietto verde serve per variarne l'orientamento. Il rombo giallo per variarne le dimensioni mantenendo i rapporti.</t>
  </si>
  <si>
    <t>Ordinare in base ad una colonna</t>
  </si>
  <si>
    <t>Ordinare le righe in ordine crescente (da A a Z o da 0 a 9) o in ordine decrescente (da Z a A o da 9 a 0)</t>
  </si>
  <si>
    <t>1. Fare clic su una cella della colonna in base alla quale si desidera effettuare l'ordinamento.</t>
  </si>
  <si>
    <t>Ordinare le righe in base a 2 o 3 colonne</t>
  </si>
  <si>
    <t>Per un risultato ottimale, è consigliabile assegnare etichette di colonna all'intervallo che si desidera ordinare.</t>
  </si>
  <si>
    <t>1. Fare clic su una cella dell'intervallo che si desidera ordinare.</t>
  </si>
  <si>
    <t>Andare ad un piccolo DataBase per effettuare delle prove</t>
  </si>
  <si>
    <r>
      <t xml:space="preserve">2. Fare clic sulla icona </t>
    </r>
    <r>
      <rPr>
        <b/>
        <sz val="10"/>
        <rFont val="Arial"/>
        <family val="2"/>
      </rPr>
      <t>Ordinamento crescente</t>
    </r>
  </si>
  <si>
    <r>
      <t xml:space="preserve">o </t>
    </r>
    <r>
      <rPr>
        <b/>
        <sz val="10"/>
        <rFont val="Arial"/>
        <family val="2"/>
      </rPr>
      <t>Ordinamento decrescente</t>
    </r>
  </si>
  <si>
    <r>
      <t>Nota</t>
    </r>
    <r>
      <rPr>
        <sz val="10"/>
        <rFont val="Arial"/>
        <family val="2"/>
      </rPr>
      <t xml:space="preserve">   In un rapporto di tabella pivot per l'ordinamento viene utilizzato il campo selezionato </t>
    </r>
    <r>
      <rPr>
        <i/>
        <sz val="10"/>
        <rFont val="Arial"/>
        <family val="2"/>
      </rPr>
      <t>[Chissà se faremo in tempo a fare le Tabelle Pivot].</t>
    </r>
  </si>
  <si>
    <r>
      <t xml:space="preserve">2. Scegliere </t>
    </r>
    <r>
      <rPr>
        <b/>
        <sz val="10"/>
        <rFont val="Arial"/>
        <family val="2"/>
      </rPr>
      <t>Ordina</t>
    </r>
    <r>
      <rPr>
        <sz val="10"/>
        <rFont val="Arial"/>
        <family val="2"/>
      </rPr>
      <t xml:space="preserve"> dal menu </t>
    </r>
    <r>
      <rPr>
        <b/>
        <sz val="10"/>
        <rFont val="Arial"/>
        <family val="2"/>
      </rPr>
      <t>Dati</t>
    </r>
    <r>
      <rPr>
        <sz val="10"/>
        <rFont val="Arial"/>
        <family val="2"/>
      </rPr>
      <t>.</t>
    </r>
  </si>
  <si>
    <r>
      <t xml:space="preserve">3. Nelle caselle </t>
    </r>
    <r>
      <rPr>
        <b/>
        <sz val="10"/>
        <rFont val="Arial"/>
        <family val="2"/>
      </rPr>
      <t>Ordina per</t>
    </r>
    <r>
      <rPr>
        <sz val="10"/>
        <rFont val="Arial"/>
        <family val="2"/>
      </rPr>
      <t xml:space="preserve"> e </t>
    </r>
    <r>
      <rPr>
        <b/>
        <sz val="10"/>
        <rFont val="Arial"/>
        <family val="2"/>
      </rPr>
      <t>Quindi per</t>
    </r>
    <r>
      <rPr>
        <sz val="10"/>
        <rFont val="Arial"/>
        <family val="2"/>
      </rPr>
      <t xml:space="preserve"> selezionare le colonne di cui si desidera effettuare l'ordinamento.</t>
    </r>
  </si>
  <si>
    <r>
      <t xml:space="preserve">4. Selezionare le altre opzioni di ordinamento desiderate, quindi scegliere </t>
    </r>
    <r>
      <rPr>
        <b/>
        <sz val="10"/>
        <rFont val="Arial"/>
        <family val="2"/>
      </rPr>
      <t>OK</t>
    </r>
    <r>
      <rPr>
        <sz val="10"/>
        <rFont val="Arial"/>
        <family val="2"/>
      </rPr>
      <t>.</t>
    </r>
  </si>
  <si>
    <t>Lezione 8 del 8 marzo 2013</t>
  </si>
  <si>
    <t>Nella foto è evidenziata l'icona per la scelta della immagine (piccole immagini, molto spesso loghi) da inserire nella parte destra delle instestazioni. Decidiamo di inserire il logo del «Il Sole-24 Ore».</t>
  </si>
  <si>
    <r>
      <t xml:space="preserve">Per farlo, faremo cli sulla icona e lo cercheremo in una directory (=cartella). Nelle prossime immagini il logo è evidenziato: un clic su </t>
    </r>
    <r>
      <rPr>
        <i/>
        <sz val="12"/>
        <color indexed="8"/>
        <rFont val="Calibri"/>
        <family val="2"/>
      </rPr>
      <t>Inserisci</t>
    </r>
    <r>
      <rPr>
        <sz val="12"/>
        <color indexed="8"/>
        <rFont val="Calibri"/>
        <family val="2"/>
      </rPr>
      <t xml:space="preserve"> e poi un enter su OK inserirà l'immagine l'immagine per la stampa.</t>
    </r>
  </si>
  <si>
    <t>Abbiamo rivisto tutta la sequenza per stampare un foglio (Anteprima, Pagina in orizzontale, compressione del testo, margini, righe e colonne da ripetere, intestazioni e pié di pagina). In più abbiamo visto come inserire una piccola immagine sulle intestazioni.</t>
  </si>
  <si>
    <t>L'immagine precedente relativa ai riferimenti assoluti e relativi è stata ottenuta incollando la schermata dell'aiuto di Excel in Paint e ritagliandone la parte necessaria per essere qui incollata.</t>
  </si>
  <si>
    <t>Stampare con una immagine nelle intestazioni</t>
  </si>
  <si>
    <t>F5 + Stampare_Logo</t>
  </si>
  <si>
    <t>Per aprire un file nuovo scegliendolo da una raccolta di file campione si fa clic sul pulsante di Excel e si scegli la voce nuovo.</t>
  </si>
  <si>
    <r>
      <t xml:space="preserve">Successivamente ci si posiziona su </t>
    </r>
    <r>
      <rPr>
        <i/>
        <sz val="10"/>
        <rFont val="Arial"/>
        <family val="2"/>
      </rPr>
      <t>Modelli installati</t>
    </r>
    <r>
      <rPr>
        <sz val="10"/>
        <rFont val="Arial"/>
        <family val="2"/>
      </rPr>
      <t xml:space="preserve"> e si sceglie quello che più ci aggrada.</t>
    </r>
  </si>
  <si>
    <r>
      <t xml:space="preserve">Nel caso in figura, stamo aprendo un file per un </t>
    </r>
    <r>
      <rPr>
        <i/>
        <sz val="10"/>
        <rFont val="Arial"/>
        <family val="2"/>
      </rPr>
      <t>preventivo mensile personale.</t>
    </r>
  </si>
  <si>
    <t>Aprile file nuovo da raccolta esistente</t>
  </si>
  <si>
    <r>
      <t xml:space="preserve">Gli utenti specificati nella finestra di dialogo </t>
    </r>
    <r>
      <rPr>
        <b/>
        <sz val="10"/>
        <rFont val="Arial"/>
        <family val="2"/>
      </rPr>
      <t>Permissions for range</t>
    </r>
    <r>
      <rPr>
        <sz val="10"/>
        <rFont val="Arial"/>
        <family val="2"/>
      </rPr>
      <t xml:space="preserve"> possono automaticamente modificare l'intervallo senza dover immettere una password. Agli altri utenti viene richiesto di immettere una password per poter modificare l'intervallo. Se una cella appartiene a più intervalli, potrà essere modificata solo dagli utenti autorizzati a modificare tutti gli intervalli. Se si tenta di modificare più celle contemporaneamente e si è autorizzati a modificarne alcune ma non tutte, verrà richiesto di selezionare e modificare le celle una alla volta.</t>
    </r>
  </si>
  <si>
    <r>
      <t>Protezione degli elementi di una cartella di lavoro</t>
    </r>
    <r>
      <rPr>
        <sz val="10"/>
        <rFont val="Arial"/>
        <family val="2"/>
      </rPr>
      <t>      È possibile impedire agli utenti di aggiungere o eliminare cartelle di lavoro o visualizzare cartelle di lavoro nascoste. Inoltre, è possibile impedire agli utenti di modificare le dimensioni o le posizioni delle finestre impostate per visualizzare una cartella di lavoro. Queste protezioni si applicano all'intera cartella di lavoro.</t>
    </r>
  </si>
  <si>
    <t>Per nascondere un'intera cartella di lavoro in modo che altri utenti non possano visualizzarla ma possano accedere al suo contenuto e alle macro (macro: Azione o gruppo di azioni che è possibile utilizzare per automatizzare le attività. Le macro vengono registrate nel linguaggio di programmazione di Visual Basic, Applications Edition.), utilizzare il comando Nascondi del menu Finestra, quindi salvare la cartella di lavoro nascosta.</t>
  </si>
  <si>
    <t>3. Effettuare una delle seguenti operazioni:</t>
  </si>
  <si>
    <r>
      <t xml:space="preserve">Possiamo poi utilizzare modifica incolla (o Ctrl+V) per incollare l'immagine ottenuta dove desideriamo. Se la incollasimo in un programma di disegno (ad es. </t>
    </r>
    <r>
      <rPr>
        <i/>
        <sz val="11"/>
        <color indexed="8"/>
        <rFont val="Calibri"/>
        <family val="2"/>
      </rPr>
      <t>Paint</t>
    </r>
    <r>
      <rPr>
        <sz val="11"/>
        <color indexed="8"/>
        <rFont val="Calibri"/>
        <family val="2"/>
      </rPr>
      <t xml:space="preserve">, disponbile in </t>
    </r>
    <r>
      <rPr>
        <i/>
        <sz val="11"/>
        <color indexed="8"/>
        <rFont val="Calibri"/>
        <family val="2"/>
      </rPr>
      <t>Tutti i programmi - Accessori</t>
    </r>
    <r>
      <rPr>
        <sz val="11"/>
        <color indexed="8"/>
        <rFont val="Calibri"/>
        <family val="2"/>
      </rPr>
      <t>) potremmo modificarla a piacere.</t>
    </r>
  </si>
  <si>
    <t>Lez.</t>
  </si>
  <si>
    <t>BARRA DEI CONTENUTI o DELLA DORMULA</t>
  </si>
  <si>
    <t>Simboli per le formule</t>
  </si>
  <si>
    <t>Cambiare la cella che viene selezionata quando si preme INVIO</t>
  </si>
  <si>
    <t>Quando si preme INVIO per terminare l'operazione in una cella, ci si sposta su una cella adiacente o si rimane nella cella corrente.</t>
  </si>
  <si>
    <r>
      <t xml:space="preserve">1. Scegliere </t>
    </r>
    <r>
      <rPr>
        <b/>
        <sz val="10"/>
        <rFont val="Arial"/>
        <family val="2"/>
      </rPr>
      <t>Opzioni</t>
    </r>
    <r>
      <rPr>
        <sz val="10"/>
        <rFont val="Arial"/>
        <family val="2"/>
      </rPr>
      <t xml:space="preserve"> dal menu </t>
    </r>
    <r>
      <rPr>
        <b/>
        <sz val="10"/>
        <rFont val="Arial"/>
        <family val="2"/>
      </rPr>
      <t>Strumenti</t>
    </r>
    <r>
      <rPr>
        <sz val="10"/>
        <rFont val="Arial"/>
        <family val="2"/>
      </rPr>
      <t xml:space="preserve">, quindi fare clic sulla scheda </t>
    </r>
    <r>
      <rPr>
        <b/>
        <sz val="10"/>
        <rFont val="Arial"/>
        <family val="2"/>
      </rPr>
      <t>Modifica</t>
    </r>
    <r>
      <rPr>
        <sz val="10"/>
        <rFont val="Arial"/>
        <family val="2"/>
      </rPr>
      <t>.</t>
    </r>
  </si>
  <si>
    <r>
      <t xml:space="preserve">2. Per spostarsi su una cella adiacente, selezionare la casella di controllo </t>
    </r>
    <r>
      <rPr>
        <b/>
        <sz val="10"/>
        <rFont val="Arial"/>
        <family val="2"/>
      </rPr>
      <t>Sposta la selezione dopo Invio</t>
    </r>
    <r>
      <rPr>
        <sz val="10"/>
        <rFont val="Arial"/>
        <family val="2"/>
      </rPr>
      <t xml:space="preserve">, quindi selezionare una direzione dalla casella </t>
    </r>
    <r>
      <rPr>
        <b/>
        <sz val="10"/>
        <rFont val="Arial"/>
        <family val="2"/>
      </rPr>
      <t>Direzione</t>
    </r>
    <r>
      <rPr>
        <sz val="10"/>
        <rFont val="Arial"/>
        <family val="2"/>
      </rPr>
      <t>. Per rimanere nella cella corrente, deselezionare la casella di controllo.</t>
    </r>
  </si>
  <si>
    <r>
      <t xml:space="preserve">Figura 1: Il cursore si sposterà nella cella sotto quella corrente alla pressione di </t>
    </r>
    <r>
      <rPr>
        <i/>
        <sz val="10"/>
        <rFont val="Arial"/>
        <family val="2"/>
      </rPr>
      <t>Invio</t>
    </r>
    <r>
      <rPr>
        <sz val="10"/>
        <rFont val="Arial"/>
        <family val="2"/>
      </rPr>
      <t>.</t>
    </r>
  </si>
  <si>
    <r>
      <t xml:space="preserve">Figura 2: Il cursore rimarrà nella cella corrente alla pressione di </t>
    </r>
    <r>
      <rPr>
        <i/>
        <sz val="10"/>
        <rFont val="Arial"/>
        <family val="2"/>
      </rPr>
      <t>Invio</t>
    </r>
    <r>
      <rPr>
        <sz val="10"/>
        <rFont val="Arial"/>
        <family val="2"/>
      </rPr>
      <t>.</t>
    </r>
  </si>
  <si>
    <r>
      <t xml:space="preserve">Per fare i calcoli Excel utilizza le </t>
    </r>
    <r>
      <rPr>
        <b/>
        <sz val="12"/>
        <color indexed="8"/>
        <rFont val="Calibri"/>
        <family val="2"/>
      </rPr>
      <t>Formule</t>
    </r>
    <r>
      <rPr>
        <sz val="12"/>
        <color indexed="8"/>
        <rFont val="Calibri"/>
        <family val="2"/>
      </rPr>
      <t>.</t>
    </r>
  </si>
  <si>
    <t>Le finestre di Excel</t>
  </si>
  <si>
    <t>È bene conoscere i vari oggetti di una finestra.</t>
  </si>
  <si>
    <t>Una formula è una cella contenente riferimenti ad altre celle.</t>
  </si>
  <si>
    <t>Si sceglie la voce «Formule» e si toglie il segno di spunta nella sezione «Controllo errori [Error Checking]» - «Abilita controllo errori in Background [Enable background error checking]».</t>
  </si>
  <si>
    <t>Schede di Excel [I menù]</t>
  </si>
  <si>
    <t>F5 - Menu_Schede</t>
  </si>
  <si>
    <t>F5 + Opzioni</t>
  </si>
  <si>
    <t>F5 + Menu_Schede</t>
  </si>
  <si>
    <t>Cursore_Dopo_Invio</t>
  </si>
  <si>
    <t>F5 + Posizione_Curso_2007</t>
  </si>
  <si>
    <t>F5 + ???</t>
  </si>
  <si>
    <t>Aprire File nuovo</t>
  </si>
  <si>
    <t>F5 + Apri_File_Nuovo</t>
  </si>
  <si>
    <t>Vai a [F5 + ***]</t>
  </si>
  <si>
    <r>
      <t xml:space="preserve">Nella linguella </t>
    </r>
    <r>
      <rPr>
        <i/>
        <sz val="12"/>
        <color indexed="8"/>
        <rFont val="Calibri"/>
        <family val="2"/>
      </rPr>
      <t>Margini</t>
    </r>
    <r>
      <rPr>
        <sz val="12"/>
        <color indexed="8"/>
        <rFont val="Calibri"/>
        <family val="2"/>
      </rPr>
      <t xml:space="preserve"> posso variare i margini superiore, destro, sinistro, inferiore aumentando o diminuendo la quantità di spazio bianco. Posso anche centrare il testo nella pagina sia verticalmente che orizzontalmente.</t>
    </r>
  </si>
  <si>
    <t>F6</t>
  </si>
  <si>
    <t>MAIUSC+TAB</t>
  </si>
  <si>
    <t>INVIO</t>
  </si>
  <si>
    <r>
      <t xml:space="preserve">2. Scegliere l'effetto </t>
    </r>
    <r>
      <rPr>
        <b/>
        <sz val="10"/>
        <rFont val="Arial"/>
        <family val="2"/>
      </rPr>
      <t>WordArt</t>
    </r>
    <r>
      <rPr>
        <sz val="10"/>
        <rFont val="Arial"/>
        <family val="2"/>
      </rPr>
      <t> (WordArt: Oggetti di testo creati con effetti preimpostati a cui è possibile applicare ulteriori opzioni di formattazione.) desiderato, quindi fare clic su OK.</t>
    </r>
  </si>
  <si>
    <r>
      <t xml:space="preserve">3. Nella finestra di dialogo </t>
    </r>
    <r>
      <rPr>
        <b/>
        <sz val="10"/>
        <rFont val="Arial"/>
        <family val="2"/>
      </rPr>
      <t>Modifica testo WordArt</t>
    </r>
    <r>
      <rPr>
        <sz val="10"/>
        <rFont val="Arial"/>
        <family val="2"/>
      </rPr>
      <t>, digitare il testo desiderato.</t>
    </r>
  </si>
  <si>
    <r>
      <t xml:space="preserve">Per modificare il tipo di carattere, nell'elenco dei </t>
    </r>
    <r>
      <rPr>
        <b/>
        <sz val="10"/>
        <rFont val="Arial"/>
        <family val="2"/>
      </rPr>
      <t>Caratteri</t>
    </r>
    <r>
      <rPr>
        <sz val="10"/>
        <rFont val="Arial"/>
        <family val="2"/>
      </rPr>
      <t>, selezionare un carattere.</t>
    </r>
  </si>
  <si>
    <r>
      <t xml:space="preserve">Per modificare la dimensione di un carattere, nell'elenco </t>
    </r>
    <r>
      <rPr>
        <b/>
        <sz val="10"/>
        <rFont val="Arial"/>
        <family val="2"/>
      </rPr>
      <t>Dimensioni</t>
    </r>
    <r>
      <rPr>
        <sz val="10"/>
        <rFont val="Arial"/>
        <family val="2"/>
      </rPr>
      <t>, selezionare una dimensione.</t>
    </r>
  </si>
  <si>
    <t>In base all'impostazione predefinita, tutte le celle di un foglio di lavoro sono bloccate. Prima di proteggere un foglio di lavoro, è possibile sbloccare le celle in cui gli utenti dovranno immettere o modificare dati. Sono disponibili due metodi. Per sbloccare le celle per tutti gli utenti, è possibile utilizzare la scheda Protezione della finestra di dialogo Formato celle. Per sbloccare le celle per utenti specifici, è possibile utilizzare la finestra di dialogo Consenti agli utenti la modifica degli intervalli. Eventuali intervalli specificati in questa finestra di dialogo, per cui non viene assegnata una password (password: Metodo per limitare l'accesso a una cartella di lavoro, a un foglio di lavoro o a una parte di foglio di lavoro. Le password di Excel possono contenere fino a 255 lettere, numeri, spazi e simboli. È necessario digitare correttamente le maiuscole e le minuscole durante l'impostazione e l'immissione delle password.) sono sbloccati per tutti gli utenti. Le celle lasciate bloccate saranno protette solo se si protegge il foglio di lavoro.</t>
  </si>
  <si>
    <t>Ctrl + TABulatore</t>
  </si>
  <si>
    <t>Ctrl + Pag. su</t>
  </si>
  <si>
    <t>Per collocarsi sul foglio precedente a quello corrente</t>
  </si>
  <si>
    <t>_LEZIONI 2013</t>
  </si>
  <si>
    <t>BARRA DELLE ICONE</t>
  </si>
  <si>
    <t>AREA DI LAVORO</t>
  </si>
  <si>
    <t>BARRA DI SCORRIMENTO VERTICALE</t>
  </si>
  <si>
    <t>BARRA DEI FOGLI</t>
  </si>
  <si>
    <t>BARRA DI STATI</t>
  </si>
  <si>
    <t>BARRA DI SCORRIMENTO ORIZZONTALE</t>
  </si>
  <si>
    <t>Lettere di colonna</t>
  </si>
  <si>
    <t>Numeri di riga</t>
  </si>
  <si>
    <t>Pulsante delle opzioni e del File</t>
  </si>
  <si>
    <t>Nomi dei fogli</t>
  </si>
  <si>
    <t>Cella (formati della cella)</t>
  </si>
  <si>
    <t>Ctrl + 1</t>
  </si>
  <si>
    <t>Ctrl + 5 [del tastierino numerico]</t>
  </si>
  <si>
    <t>Incolla il contenuto delle celle predisposte con Ctrl+C</t>
  </si>
  <si>
    <t>Assegnare/togliere riferimenti assoluti/relativi [$]</t>
  </si>
  <si>
    <t>Richiama la mascherina «Vai a»</t>
  </si>
  <si>
    <t>Ricalcolo delle formule [quando il ricalcolo è impostato in manuale]</t>
  </si>
  <si>
    <t>Collocarsi nell'ultima cella piena [equivale a Ctrl+Fine]</t>
  </si>
  <si>
    <t>Simboli per calcoli</t>
  </si>
  <si>
    <t>a</t>
  </si>
  <si>
    <t>Simboli ASCII</t>
  </si>
  <si>
    <t>DATE - Informazioni</t>
  </si>
  <si>
    <t>Per cercare un file o una cartella</t>
  </si>
  <si>
    <t>Importante</t>
  </si>
  <si>
    <t>Incolla speciale</t>
  </si>
  <si>
    <r>
      <t xml:space="preserve">Ma </t>
    </r>
    <r>
      <rPr>
        <b/>
        <sz val="14"/>
        <color indexed="8"/>
        <rFont val="Calibri"/>
        <family val="2"/>
      </rPr>
      <t>non abbiamo ancora visto</t>
    </r>
    <r>
      <rPr>
        <sz val="12"/>
        <color indexed="8"/>
        <rFont val="Calibri"/>
        <family val="2"/>
      </rPr>
      <t xml:space="preserve"> come </t>
    </r>
    <r>
      <rPr>
        <i/>
        <sz val="12"/>
        <color indexed="8"/>
        <rFont val="Calibri"/>
        <family val="2"/>
      </rPr>
      <t>Inserire nomi</t>
    </r>
    <r>
      <rPr>
        <sz val="12"/>
        <color indexed="8"/>
        <rFont val="Calibri"/>
        <family val="2"/>
      </rPr>
      <t xml:space="preserve">, come </t>
    </r>
    <r>
      <rPr>
        <i/>
        <sz val="12"/>
        <color indexed="8"/>
        <rFont val="Calibri"/>
        <family val="2"/>
      </rPr>
      <t>raggruppare</t>
    </r>
    <r>
      <rPr>
        <sz val="12"/>
        <color indexed="8"/>
        <rFont val="Calibri"/>
        <family val="2"/>
      </rPr>
      <t>, l'utillzo di formulr con &amp; (concatenamento), le funzio =CERCA, =CERCA.VERT, =SE, =CONTA.SE e nemmeno come confrontare una cella con un'altra cella.</t>
    </r>
  </si>
  <si>
    <t>Sappiamo che quando copiamo una formula, i suoi riferimenti variano in conseguente di quante celle ci spostiamo per l'incollaggio. Se, per esempio, copiamo una cella che contiene la formula =A1  tre colonne a destra e 5 righe sotto, =A1  diventerà  =D6.</t>
  </si>
  <si>
    <t>Modificare il tipo di riferimento (relativo, assoluto o misto)</t>
  </si>
  <si>
    <t>1. Selezionare la cella contenente la formula.</t>
  </si>
  <si>
    <t>Un riferimento identifica una cella o un intervallo di celle in un foglio di lavoro e viene utilizzato per la ricerca dei valori che si desidera includere in una formula. Grazie ai riferimenti in una sola formula è possibile utilizzare i dati contenuti in diverse parti di un foglio di lavoro oppure il valore di un'unica cella in più formule. È inoltre possibile fare riferimento a celle di altri fogli della stessa cartella di lavoro e ad altre cartelle di lavoro. I riferimenti a celle in altre cartelle di lavoro sono detti collegamenti.</t>
  </si>
  <si>
    <t>2. Nella barra della formula, selezionare il riferimento da modificare.</t>
  </si>
  <si>
    <r>
      <t xml:space="preserve">3. Premere F4 per passare da una combinazione all'altra. La colonna </t>
    </r>
    <r>
      <rPr>
        <i/>
        <sz val="12"/>
        <rFont val="Arial"/>
        <family val="2"/>
      </rPr>
      <t>Cambia in</t>
    </r>
    <r>
      <rPr>
        <sz val="12"/>
        <rFont val="Arial"/>
        <family val="2"/>
      </rPr>
      <t xml:space="preserve"> mostra l'aggiornamento di un tipo di riferimento se la formula che contiene il riferimento viene copiata due celle in basso e due celle a destra.</t>
    </r>
  </si>
  <si>
    <t>Riferimenti assoluti e relativi</t>
  </si>
  <si>
    <t>F8</t>
  </si>
  <si>
    <t>MAIUSC+F8</t>
  </si>
  <si>
    <t>Lavorare in modalità gruppo.</t>
  </si>
  <si>
    <t>Lavorare con i fogli in modalità gruppo</t>
  </si>
  <si>
    <t>È possibile lavorare contemporaneamente su più fogli (on profondità, 3D). Dobbiamo selezionare più fogli: ciò che immetteremo in un foglio sarà ricevuto su tutti i fogli selezionari.</t>
  </si>
  <si>
    <t>Gruppo: lavorare su più fogli contemporaneamente</t>
  </si>
  <si>
    <t>F5 + Gruppo</t>
  </si>
  <si>
    <t>Vi sono altri modi per non far vedere il contenuto delle celle. Se riusciremo a parlare della protezioni di un foglio, li vedremo.</t>
  </si>
  <si>
    <t>ALT+P</t>
  </si>
  <si>
    <t>ALT+F8</t>
  </si>
  <si>
    <t>ALT+F11</t>
  </si>
  <si>
    <t>FRECCIA GIÙ</t>
  </si>
  <si>
    <t>FRECCIA SU</t>
  </si>
  <si>
    <t>Allo stesso modo possiamo visualizzare una data in vari formati.</t>
  </si>
  <si>
    <t>La funzione    =OGGI()</t>
  </si>
  <si>
    <t>=ADESSO( )</t>
  </si>
  <si>
    <t>Una funzione è una formula «pre-impostata», composta da un NOME e, fra parentesi, da variabili. Se le variabili non sono obbligatorie, come nel caso in argomento, le parentesi sono «vuote».</t>
  </si>
  <si>
    <t>Lezione 2 del 18 gennaio 2013</t>
  </si>
  <si>
    <t>Un altro modo per confermare un contenuto (purché non in fase di modifica di una cella) è la pressione di una freccetta direzionale.</t>
  </si>
  <si>
    <t>Vedere anche:</t>
  </si>
  <si>
    <t>Avvio di Excel.</t>
  </si>
  <si>
    <t>Le voci del menù di Excel.</t>
  </si>
  <si>
    <t>Le opzioni generali di Excel (pulsante in altro e scelta opzioni)</t>
  </si>
  <si>
    <t>Iniziamo a creare una tabella (DataBase).</t>
  </si>
  <si>
    <t>Inoltre:</t>
  </si>
  <si>
    <t>Lezione 3 del 25 gennaio 2013</t>
  </si>
  <si>
    <t>Ctrl + Pag. giù</t>
  </si>
  <si>
    <t>Per collocarsi sul foglio successivo a quello corrente</t>
  </si>
  <si>
    <t>Posiziona il cursore a «casa» [cella A1]</t>
  </si>
  <si>
    <t>TRIANGOLINO VERDE IN EXCEL 2010</t>
  </si>
  <si>
    <t>Per far scomparire il triangolino verde [=indicatore nella cella] che appare in alto a sinistra nelle celle di Excel 2010 si deve fare clic sul bottone «Microsoft Office»</t>
  </si>
  <si>
    <t>Fig. 1: Il Bottone di Microsoft Office</t>
  </si>
  <si>
    <t>Si sceglie quindi la voce «Opzioni Excel» in basso a destra della mascherina che appare</t>
  </si>
  <si>
    <t>Fig. 2: Il pulsante «Opzioni Excel»</t>
  </si>
  <si>
    <t>BACKSPACE</t>
  </si>
  <si>
    <t>F5 + Copia</t>
  </si>
  <si>
    <t>**</t>
  </si>
  <si>
    <t>F5 + Funzione_Inserimento</t>
  </si>
  <si>
    <t>F5 + Funzione_Adesso</t>
  </si>
  <si>
    <t>Funzione = ADESSO()</t>
  </si>
  <si>
    <t>F5 + Funzione_Somma</t>
  </si>
  <si>
    <t>La funzione =SOMMA (…..) esegue la somma tu tutti gli inetrvalli di cella indicati fra parentesi. Quado dovessimo inserire righe e colonne, gli intervalli di cella verrano ovviamente ampliati.</t>
  </si>
  <si>
    <r>
      <t xml:space="preserve">Dalla scheda </t>
    </r>
    <r>
      <rPr>
        <i/>
        <sz val="12"/>
        <color indexed="8"/>
        <rFont val="Calibri"/>
        <family val="2"/>
      </rPr>
      <t>Formule</t>
    </r>
    <r>
      <rPr>
        <sz val="12"/>
        <color indexed="8"/>
        <rFont val="Calibri"/>
        <family val="2"/>
      </rPr>
      <t xml:space="preserve"> si fa clic su </t>
    </r>
    <r>
      <rPr>
        <i/>
        <sz val="12"/>
        <color indexed="8"/>
        <rFont val="Calibri"/>
        <family val="2"/>
      </rPr>
      <t>Inserisci funzione</t>
    </r>
    <r>
      <rPr>
        <sz val="12"/>
        <color indexed="8"/>
        <rFont val="Calibri"/>
        <family val="2"/>
      </rPr>
      <t xml:space="preserve"> (vedere figura sottostante). Alla riga </t>
    </r>
    <r>
      <rPr>
        <i/>
        <sz val="12"/>
        <color indexed="8"/>
        <rFont val="Calibri"/>
        <family val="2"/>
      </rPr>
      <t>Oppure selezionare una categoria</t>
    </r>
    <r>
      <rPr>
        <sz val="12"/>
        <color indexed="8"/>
        <rFont val="Calibri"/>
        <family val="2"/>
      </rPr>
      <t xml:space="preserve"> possiamo avere la lista di tutte le funzioni, fra le quali scegliere quella che cion interessa. Nella casellina </t>
    </r>
    <r>
      <rPr>
        <i/>
        <sz val="12"/>
        <color indexed="8"/>
        <rFont val="Calibri"/>
        <family val="2"/>
      </rPr>
      <t>Inserisci funzione</t>
    </r>
    <r>
      <rPr>
        <sz val="12"/>
        <color indexed="8"/>
        <rFont val="Calibri"/>
        <family val="2"/>
      </rPr>
      <t xml:space="preserve"> abbiamo la sintassi della funzione e una sua spiegazione essenziale. Facendo cli su </t>
    </r>
    <r>
      <rPr>
        <i/>
        <sz val="12"/>
        <color indexed="8"/>
        <rFont val="Calibri"/>
        <family val="2"/>
      </rPr>
      <t>Guida relativa a questa funzione</t>
    </r>
    <r>
      <rPr>
        <sz val="12"/>
        <color indexed="8"/>
        <rFont val="Calibri"/>
        <family val="2"/>
      </rPr>
      <t xml:space="preserve"> otteniamo un dettagliato aiuto sulla funzione stessa.</t>
    </r>
  </si>
  <si>
    <t>F5 + Riferimenti_Assoluti_Relativi</t>
  </si>
  <si>
    <t>Riferimenti nelle formule</t>
  </si>
  <si>
    <t>triangolino verde (andare al foglio simboli)</t>
  </si>
  <si>
    <t>Stampare una finestra [Copiare per incollare]</t>
  </si>
  <si>
    <t>Da rived.</t>
  </si>
  <si>
    <t>Funzione =SUBTOTALE (Tipo; Intervallo)   - Da rivedere ed approfondire</t>
  </si>
  <si>
    <r>
      <t xml:space="preserve">Ci collocheremo nella scheda </t>
    </r>
    <r>
      <rPr>
        <i/>
        <sz val="12"/>
        <color indexed="8"/>
        <rFont val="Calibri"/>
        <family val="2"/>
      </rPr>
      <t>Dati</t>
    </r>
    <r>
      <rPr>
        <sz val="12"/>
        <color indexed="8"/>
        <rFont val="Calibri"/>
        <family val="2"/>
      </rPr>
      <t xml:space="preserve"> e faremo clic sull'icona </t>
    </r>
    <r>
      <rPr>
        <i/>
        <sz val="12"/>
        <color indexed="8"/>
        <rFont val="Calibri"/>
        <family val="2"/>
      </rPr>
      <t>Ordina</t>
    </r>
    <r>
      <rPr>
        <sz val="12"/>
        <color indexed="8"/>
        <rFont val="Calibri"/>
        <family val="2"/>
      </rPr>
      <t xml:space="preserve"> (proprio sulla parola Ordina). Se facessimo clic sulla icona AZ o sulla icona ZA, ordineremmo i dati in ordine alfabetico progressivo o regressivo secondo la colonna nella quale ci troviamo posizionati</t>
    </r>
  </si>
  <si>
    <t>La icona per dare più livelli di ordinamento è la seguente:</t>
  </si>
  <si>
    <r>
      <t xml:space="preserve">La succitata funzione legge la cella A5 nel foglio Esercizio_2013, cerca il contenuto nel DBFornitori, quando lo trova estrae il contenuto della seconda colonna, e con la scritta </t>
    </r>
    <r>
      <rPr>
        <i/>
        <sz val="12"/>
        <color indexed="8"/>
        <rFont val="Calibri"/>
        <family val="2"/>
      </rPr>
      <t>FALSO</t>
    </r>
    <r>
      <rPr>
        <sz val="12"/>
        <color indexed="8"/>
        <rFont val="Calibri"/>
        <family val="2"/>
      </rPr>
      <t xml:space="preserve"> estrare in contenuto esatto.  Se Ifalso</t>
    </r>
    <r>
      <rPr>
        <i/>
        <sz val="12"/>
        <color indexed="8"/>
        <rFont val="Calibri"/>
        <family val="2"/>
      </rPr>
      <t xml:space="preserve"> fosse omesso, la ricerca sarebbe approssimativa.</t>
    </r>
  </si>
  <si>
    <t>Abbiamo effettuato un ripasso dei riferimenti relativi ed assoluti (simbolo $) nelle formule. Il simbolo $ viene inserito nelle formule in fase di modifica utilizzando, sul riferimento da bloccare, il tasto F4 oppure mediante inserimento da tastiera.</t>
  </si>
  <si>
    <t>Abbiamo approfittato per ricordare i caratteri proibiti, da non utilizzare nei nomi file, cartelle, etc. Eccone alcuni: [: ,  ;  !  ?  / Etc.]</t>
  </si>
  <si>
    <t>Barra applicazioni bloccata</t>
  </si>
  <si>
    <t>Quando in un file ho molte informazioni, è conveniente assegnare un NOME ad una o più celle, in modo da ritrovare tale area utilizzando il tasto funzione F5. I nomi verranno visualizzati in ordine alfabetico.</t>
  </si>
  <si>
    <t>Procedimento per assegnare un nome: evidenziano le celle [intervallo] la nominare, assegnare il nome</t>
  </si>
  <si>
    <t>Immagine</t>
  </si>
  <si>
    <t>Come sappiamo nelle formule non possiamo inerire stringhe [parole]. Possiamo per unire più celle mediante il simbolo &amp;   oppure con la funzione =CONCATENA.</t>
  </si>
  <si>
    <t>Concatenare e funzione =CONCATENA</t>
  </si>
  <si>
    <t>VEDERE ANCHE</t>
  </si>
  <si>
    <t>Funzione =CONCATENA</t>
  </si>
  <si>
    <r>
      <t xml:space="preserve">La cella seguente unisce due celle, predendole dalla scritta </t>
    </r>
    <r>
      <rPr>
        <sz val="12"/>
        <color indexed="10"/>
        <rFont val="Calibri"/>
        <family val="2"/>
      </rPr>
      <t>Attenzione: questa è una formula</t>
    </r>
    <r>
      <rPr>
        <sz val="12"/>
        <rFont val="Calibri"/>
        <family val="2"/>
      </rPr>
      <t xml:space="preserve"> e separ</t>
    </r>
    <r>
      <rPr>
        <sz val="12"/>
        <color indexed="8"/>
        <rFont val="Calibri"/>
        <family val="2"/>
      </rPr>
      <t>andole poi con uno spazio una linea e un altro spazio. Leggere la formula per comprenderla meglio.</t>
    </r>
  </si>
  <si>
    <t>La funzione =MAIUSC(Rif) trasforma il riferimento in CARATTERI MAIUSCOLI.</t>
  </si>
  <si>
    <t>La funzione =MINUSC(Rif) trasforma il riferimento in caratteri minusci.</t>
  </si>
  <si>
    <t>Per altre funzioni di testo consultare la guida in linea.</t>
  </si>
  <si>
    <t>Lezione 12 del 12 aprile 2013</t>
  </si>
  <si>
    <t>Abbiamo visto come costruire e modificare un grafico</t>
  </si>
  <si>
    <t>Lezione 13</t>
  </si>
  <si>
    <t>Attivare/disattivare la grigla (bordi grigi delle celle).</t>
  </si>
  <si>
    <t>Per rimmetterli si farà lo stesso percorso, eintegrando naturalmente il segno di spunta.</t>
  </si>
  <si>
    <t xml:space="preserve">Se per esempio copiamo la cella B1 (contenente la formua   =A1) in C3, la formula si trafsormerà in    =B3. </t>
  </si>
  <si>
    <r>
      <t xml:space="preserve">Quando invece </t>
    </r>
    <r>
      <rPr>
        <b/>
        <sz val="11"/>
        <color indexed="8"/>
        <rFont val="Calibri"/>
        <family val="2"/>
      </rPr>
      <t>tagliamo [=spostiamo]</t>
    </r>
    <r>
      <rPr>
        <sz val="11"/>
        <color indexed="8"/>
        <rFont val="Calibri"/>
        <family val="2"/>
      </rPr>
      <t xml:space="preserve"> una o più celle, i riferimenti NON vengono modificati.</t>
    </r>
  </si>
  <si>
    <r>
      <t xml:space="preserve">Ancora copia incolla e selezione di un intervallo. Quando si </t>
    </r>
    <r>
      <rPr>
        <b/>
        <sz val="11"/>
        <color indexed="10"/>
        <rFont val="Calibri"/>
        <family val="2"/>
      </rPr>
      <t>copia una formula</t>
    </r>
    <r>
      <rPr>
        <sz val="11"/>
        <color indexed="8"/>
        <rFont val="Calibri"/>
        <family val="2"/>
      </rPr>
      <t>, Excel provvede a modificare i riferimenti di cella in funzione della posizione in cui vengono incollate gli intervalli copiati</t>
    </r>
  </si>
  <si>
    <t>Bloccare i riquadri [Titoli] di una finestra</t>
  </si>
  <si>
    <t>Bloccare i riquadri</t>
  </si>
  <si>
    <t>1. Per bloccare un riquadro, effettuare una delle seguenti operazioni:</t>
  </si>
  <si>
    <r>
      <t>Il riquadro superiore orizzontale</t>
    </r>
    <r>
      <rPr>
        <sz val="10"/>
        <rFont val="Arial"/>
        <family val="2"/>
      </rPr>
      <t>      Selezionare la riga al di sotto del punto in cui si desidera effettuare la divisione.</t>
    </r>
  </si>
  <si>
    <r>
      <t>Il riquadro verticale sinistro</t>
    </r>
    <r>
      <rPr>
        <sz val="10"/>
        <rFont val="Arial"/>
        <family val="2"/>
      </rPr>
      <t>      Selezionare la colonna a destra del punto in cui si desidera effettuare la divisione.</t>
    </r>
  </si>
  <si>
    <r>
      <t>Il riquadro superiore e quello sinistro</t>
    </r>
    <r>
      <rPr>
        <sz val="10"/>
        <rFont val="Arial"/>
        <family val="2"/>
      </rPr>
      <t>      Selezionare la cella al di sotto e a destra del punto in cui si desidera effettuare la divisione.</t>
    </r>
  </si>
  <si>
    <r>
      <t xml:space="preserve">2. Scegliere </t>
    </r>
    <r>
      <rPr>
        <b/>
        <sz val="10"/>
        <rFont val="Arial"/>
        <family val="2"/>
      </rPr>
      <t>Blocca riquadri</t>
    </r>
    <r>
      <rPr>
        <sz val="10"/>
        <rFont val="Arial"/>
        <family val="2"/>
      </rPr>
      <t xml:space="preserve"> dal menu </t>
    </r>
    <r>
      <rPr>
        <b/>
        <sz val="10"/>
        <rFont val="Arial"/>
        <family val="2"/>
      </rPr>
      <t>Finestra</t>
    </r>
    <r>
      <rPr>
        <sz val="10"/>
        <rFont val="Arial"/>
        <family val="2"/>
      </rPr>
      <t>.</t>
    </r>
  </si>
  <si>
    <t>Per togliere i riquadri, stesso percorso.</t>
  </si>
  <si>
    <r>
      <t xml:space="preserve">Su EXCEL 2007, dopo posizionamento, si sceglierà la scheda </t>
    </r>
    <r>
      <rPr>
        <i/>
        <sz val="10"/>
        <rFont val="Arial"/>
        <family val="2"/>
      </rPr>
      <t>Visualizza</t>
    </r>
    <r>
      <rPr>
        <sz val="10"/>
        <rFont val="Arial"/>
        <family val="2"/>
      </rPr>
      <t xml:space="preserve"> e la voce </t>
    </r>
    <r>
      <rPr>
        <i/>
        <sz val="10"/>
        <rFont val="Arial"/>
        <family val="2"/>
      </rPr>
      <t>Blocca Riquadri.</t>
    </r>
  </si>
  <si>
    <t>Riquadri [Righe e/o colonne la tenere «ferme» mentre ci si muove sul foglio di lavoto].</t>
  </si>
  <si>
    <r>
      <t>Per altri tipi di ordinamento</t>
    </r>
    <r>
      <rPr>
        <sz val="10"/>
        <rFont val="Arial"/>
        <family val="2"/>
      </rPr>
      <t xml:space="preserve"> ricorrere alla guida in linea [Dal menù scegliere </t>
    </r>
    <r>
      <rPr>
        <i/>
        <sz val="10"/>
        <rFont val="Arial"/>
        <family val="2"/>
      </rPr>
      <t>?</t>
    </r>
    <r>
      <rPr>
        <sz val="10"/>
        <rFont val="Arial"/>
        <family val="2"/>
      </rPr>
      <t xml:space="preserve"> e richiedere aiuto per la voce </t>
    </r>
    <r>
      <rPr>
        <i/>
        <sz val="10"/>
        <rFont val="Arial"/>
        <family val="2"/>
      </rPr>
      <t>Ordinamento - Ordinare un intervallo.</t>
    </r>
  </si>
  <si>
    <t>Utilizzare i MODULI in un DataBase</t>
  </si>
  <si>
    <t>Informazioni sui moduli di immissione dati</t>
  </si>
  <si>
    <t>Per facilitare l'immissione dei dati in un intervallo di un foglio di lavoro, in Microsoft Excel sono disponibili i tipi di moduli riportati di seguito.</t>
  </si>
  <si>
    <t>Moduli dati</t>
  </si>
  <si>
    <t>In tal modo otterremo un modulo come quello in figura, mediante il quale potremo interrogare, inserire, modificare i dati.</t>
  </si>
  <si>
    <r>
      <t xml:space="preserve">Per applicare i moduli, dovremo posizionarci in una cella qualsiasi del DataBase [meglio se la cella è «piena»] e, dal </t>
    </r>
    <r>
      <rPr>
        <i/>
        <sz val="10"/>
        <rFont val="Arial"/>
        <family val="2"/>
      </rPr>
      <t>menù</t>
    </r>
    <r>
      <rPr>
        <sz val="10"/>
        <rFont val="Arial"/>
        <family val="2"/>
      </rPr>
      <t xml:space="preserve"> chiederemo:    </t>
    </r>
    <r>
      <rPr>
        <i/>
        <sz val="10"/>
        <rFont val="Arial"/>
        <family val="2"/>
      </rPr>
      <t>Dati - Moduli.</t>
    </r>
  </si>
  <si>
    <r>
      <t xml:space="preserve">Per disattivare un modulo, faremo clic su </t>
    </r>
    <r>
      <rPr>
        <i/>
        <sz val="10"/>
        <rFont val="Arial"/>
        <family val="2"/>
      </rPr>
      <t>Chiudi</t>
    </r>
    <r>
      <rPr>
        <sz val="10"/>
        <rFont val="Arial"/>
        <family val="2"/>
      </rPr>
      <t>.</t>
    </r>
  </si>
  <si>
    <t>In Excel è possibile generare automaticamente un modulo dati incorporato per l'intervallo. Il modulo dati visualizza tutte le etichette di colonna in una singola finestra di dialogo, con uno spazio vuoto accanto a ogni etichetta in modo da consentire l'immissione di dati per la colonna. È possibile immettere nuovi dati, trovare righe in base al contenuto delle celle, aggiornare i dati esistenti ed eliminare righe dall'intervallo.</t>
  </si>
  <si>
    <t>Utilizzare un modulo dati quando è sufficiente un modulo semplice che elenchi le colonne e non sono necessarie caratteristiche personalizzate o più avanzate. Un modulo dati consente di immettere i dati più facilmente rispetto alla digitazione nelle colonne nel caso di un intervallo esteso con più colonne visualizzate una per volta sullo schermo.</t>
  </si>
  <si>
    <t>Utilizzare i FILTRI in un DataBase</t>
  </si>
  <si>
    <t>Informazioni sull'utilizzo dei filtri</t>
  </si>
  <si>
    <r>
      <t>Filtro automatico</t>
    </r>
    <r>
      <rPr>
        <sz val="10"/>
        <rFont val="Arial"/>
        <family val="2"/>
      </rPr>
      <t xml:space="preserve"> per i criteri semplici. Include il filtro in base a selezione.</t>
    </r>
  </si>
  <si>
    <r>
      <t>Filtro avanzato</t>
    </r>
    <r>
      <rPr>
        <sz val="10"/>
        <rFont val="Arial"/>
        <family val="2"/>
      </rPr>
      <t xml:space="preserve"> per criteri più complessi [Nota: noi non vedremo come utilizzare i filtri avanzati]</t>
    </r>
  </si>
  <si>
    <t>A differenza dell'ordinamento, il filtraggio non consente di riorganizzare un intervallo. Quando si utilizza un filtro, le righe che non si desidera visualizzare vengono temporaneamente nascoste.</t>
  </si>
  <si>
    <t>Ripresa di Copia-incolla.</t>
  </si>
  <si>
    <t>3. Selezionare la formattazione da applicare quando il valore della cella soddisfa la condizione o la formula restituisce il valore VERO.</t>
  </si>
  <si>
    <t>È possibile specificare un massimo di tre condizioni. Se nessuna delle condizioni è vera, le celle conserveranno il proprio formato.</t>
  </si>
  <si>
    <t>Nella figura, un esempio per impostare una formattazione condizionale.</t>
  </si>
  <si>
    <r>
      <t xml:space="preserve">2. Scegliere </t>
    </r>
    <r>
      <rPr>
        <b/>
        <sz val="10"/>
        <rFont val="Arial"/>
        <family val="2"/>
      </rPr>
      <t>Formattazione condizionale</t>
    </r>
    <r>
      <rPr>
        <sz val="10"/>
        <rFont val="Arial"/>
        <family val="2"/>
      </rPr>
      <t xml:space="preserve"> dal menu </t>
    </r>
    <r>
      <rPr>
        <b/>
        <sz val="10"/>
        <rFont val="Arial"/>
        <family val="2"/>
      </rPr>
      <t>Formato</t>
    </r>
    <r>
      <rPr>
        <sz val="10"/>
        <rFont val="Arial"/>
        <family val="2"/>
      </rPr>
      <t>.</t>
    </r>
  </si>
  <si>
    <r>
      <t xml:space="preserve">2. Fare clic su </t>
    </r>
    <r>
      <rPr>
        <b/>
        <sz val="10"/>
        <rFont val="Arial"/>
        <family val="2"/>
      </rPr>
      <t>Formato</t>
    </r>
    <r>
      <rPr>
        <sz val="10"/>
        <rFont val="Arial"/>
        <family val="2"/>
      </rPr>
      <t>.</t>
    </r>
  </si>
  <si>
    <r>
      <t xml:space="preserve">4. Per aggiungere un'ulteriore condizione, scegliere </t>
    </r>
    <r>
      <rPr>
        <b/>
        <sz val="10"/>
        <rFont val="Arial"/>
        <family val="2"/>
      </rPr>
      <t>Aggiungi</t>
    </r>
    <r>
      <rPr>
        <sz val="10"/>
        <rFont val="Arial"/>
        <family val="2"/>
      </rPr>
      <t xml:space="preserve"> e ripetere i passaggi da 1 a 3.</t>
    </r>
  </si>
  <si>
    <r>
      <t>Nota</t>
    </r>
    <r>
      <rPr>
        <sz val="10"/>
        <rFont val="Arial"/>
        <family val="2"/>
      </rPr>
      <t>  </t>
    </r>
    <r>
      <rPr>
        <b/>
        <sz val="10"/>
        <rFont val="Arial"/>
        <family val="2"/>
      </rPr>
      <t>Utilizzo di più condizioni  </t>
    </r>
    <r>
      <rPr>
        <sz val="10"/>
        <rFont val="Arial"/>
        <family val="2"/>
      </rPr>
      <t>    Anche se sono vere più condizioni specificate, verranno applicati solo i formati della prima condizione vera.</t>
    </r>
  </si>
  <si>
    <t>1. Selezionare le celle per cui aggiungere, modificare o rimuovere la formattazione condizionale (formato condizionale: Formato, come l'ombreggiatura di una cella o il colore di carattere, applicato automaticamente alle celle quando si verifica una condizione specificata.).</t>
  </si>
  <si>
    <r>
      <t>Se_falso</t>
    </r>
    <r>
      <rPr>
        <sz val="10"/>
        <rFont val="Arial"/>
        <family val="2"/>
      </rPr>
      <t xml:space="preserve">    è il valore che viene restituito se test è FALSO. Ad esempio, se questo argomento è la stringa di testo </t>
    </r>
    <r>
      <rPr>
        <i/>
        <sz val="10"/>
        <rFont val="Arial"/>
        <family val="2"/>
      </rPr>
      <t>Fuori budget</t>
    </r>
    <r>
      <rPr>
        <sz val="10"/>
        <rFont val="Arial"/>
        <family val="2"/>
      </rPr>
      <t xml:space="preserve"> e l'argomento test dà come risultato FALSO, allora la funzione SE visualizzerà il testo </t>
    </r>
    <r>
      <rPr>
        <i/>
        <sz val="10"/>
        <rFont val="Arial"/>
        <family val="2"/>
      </rPr>
      <t>Fuori budget</t>
    </r>
    <r>
      <rPr>
        <sz val="10"/>
        <rFont val="Arial"/>
        <family val="2"/>
      </rPr>
      <t>. Se test è FALSO e se se_falso è omesso, ovvero se non c'è un punto e virgola dopo se_vero, verrà restituito il valore FALSO. Se test è FALSO e se se_falso è vuoto, ovvero, se, dopo se_vero, c'è un punto e virgola seguito da parentesi, verrà restituito il valore 0 (zero). Se_falso può anche essere un'altra formula.</t>
    </r>
  </si>
  <si>
    <t>Crea un grafico dei dati nell'intervallo corrente.</t>
  </si>
  <si>
    <t>TAB o MAIUSC+TAB</t>
  </si>
  <si>
    <t>In Excel 2007 trovo il comando formato celle nella scheda Home alla relativa voce (vedere figura)</t>
  </si>
  <si>
    <t>Formato celle - Numero (Generale e Numero)</t>
  </si>
  <si>
    <t>Vediamo di seguito tutte le linguelle del formato delle celle.</t>
  </si>
  <si>
    <t>Formato celle - Riempimento</t>
  </si>
  <si>
    <t>Formati delle celle</t>
  </si>
  <si>
    <t>Per variare i formati di una o più celle, selezioneremo le celle da sottoporre alla modifica dei formato ed attiveremo le relative opzioni (Formato numero, Grassetto, Bordi, corsivo, etc.). In alternativa posso utilizzare le relative icone, se presenti.</t>
  </si>
  <si>
    <t>Nel blocco di icone di formato, trovo anche le opzioni per variane la larghezza delle colonne e l'altezza delle righe. Posso variare tali formato adattando le dimensioni o dando una dimensione manualmente. Se mi posto fra una lettera di colonna e l'altra, il cursore assume la forma di una croce: con un doppio clic Excel adatta la larghezza della colonna allargandola in funzione della cella con il contenuto più «largo». Lo stesso vale se mi posizione fra un numero di riga e l'altro.</t>
  </si>
  <si>
    <t>La funzione   =ANNO()</t>
  </si>
  <si>
    <t>Cominciamo ad inserire le formule nell'esercizio.</t>
  </si>
  <si>
    <t>Nelle colonne Mese ed Anno inseriremo le funzioni per ottenere autoamticamente il numero del mese e dell'anno (ci servirà per totalizzare/visualizzare i dati per mese e anno).</t>
  </si>
  <si>
    <t>Funzione =ANNO()</t>
  </si>
  <si>
    <t>Funzione =MESE()</t>
  </si>
  <si>
    <t>CANC</t>
  </si>
  <si>
    <t>F7</t>
  </si>
  <si>
    <t>MAIUSC+F2</t>
  </si>
  <si>
    <t>CTRL+C</t>
  </si>
  <si>
    <t>Copia le celle selezionate.</t>
  </si>
  <si>
    <t>La WordArt sottostante è orientata a 360°.</t>
  </si>
  <si>
    <t>IL RESTO PROVATELO DA SOLI.</t>
  </si>
  <si>
    <r>
      <t xml:space="preserve">1. Sulla barra degli strumenti </t>
    </r>
    <r>
      <rPr>
        <b/>
        <sz val="10"/>
        <rFont val="Arial"/>
        <family val="2"/>
      </rPr>
      <t>Disegno</t>
    </r>
    <r>
      <rPr>
        <sz val="10"/>
        <rFont val="Arial"/>
        <family val="2"/>
      </rPr>
      <t xml:space="preserve">, fare scegliere </t>
    </r>
    <r>
      <rPr>
        <b/>
        <sz val="10"/>
        <rFont val="Arial"/>
        <family val="2"/>
      </rPr>
      <t>Inserisci WordArt</t>
    </r>
  </si>
  <si>
    <t>Posione cursore dopo invio (excel 2003)</t>
  </si>
  <si>
    <t>Posione cursore dopo invio (excel 2007-2010)</t>
  </si>
  <si>
    <t>Cambiare la cella che viene selezionata quando si preme INVIO (Excel 2007-2010)</t>
  </si>
  <si>
    <t>Possiamo correggere un testo sulla barra dei contenuti: si fa clic nella barra dei contenuti nella posizione di correzione, e si procede.</t>
  </si>
  <si>
    <t>CTRL+P</t>
  </si>
  <si>
    <t>Quando premo INVIO per confermare un input, Excel si colloca nella cella sottostante. Posso modificare tale migrazione scegliendo di spostare il cursore sopra, sotto, a destra, a sinistra della cella corrente. Oppure posso scegliere di restare nella cella attuale.</t>
  </si>
  <si>
    <r>
      <t xml:space="preserve">Se creando una tabella di qualsiasi tipo (rendiconto della spesa, ptofitti &amp; perdite, elenco di libri, etc.) rispetto alcune regole, creo un DataBase, potendo quindi poi utilizzarne tutte le potenzialità (estrazione di dati con </t>
    </r>
    <r>
      <rPr>
        <i/>
        <sz val="12"/>
        <color indexed="8"/>
        <rFont val="Calibri"/>
        <family val="2"/>
      </rPr>
      <t>Tabelle Pivot</t>
    </r>
    <r>
      <rPr>
        <sz val="12"/>
        <color indexed="8"/>
        <rFont val="Calibri"/>
        <family val="2"/>
      </rPr>
      <t>, filtro dei dati, ordinamento alfabetico, etc.)</t>
    </r>
  </si>
  <si>
    <t>Ci sono DUE regole per la creazione di un database:</t>
  </si>
  <si>
    <t>1. Un data base deve avere una RIGA DI TESTATA, i cui nomi (collocati sulle relative colonne) devono essere diversi uno dall'altra ed indicare cosa conterrà la specifica colonna.</t>
  </si>
  <si>
    <t>2. Un database non deve contenere righe o colonne completamente vuote e attorno ad esso non ci deve essere contatto con altri elementi (celle piene) del foglio di lavoro.</t>
  </si>
  <si>
    <r>
      <t xml:space="preserve">Nella figura sottostante, un database composto dalla riga di testata e da due righe di contenuti (dette anche record). Le celle, in un database, sono chiamate </t>
    </r>
    <r>
      <rPr>
        <i/>
        <sz val="12"/>
        <color indexed="8"/>
        <rFont val="Calibri"/>
        <family val="2"/>
      </rPr>
      <t>campi</t>
    </r>
    <r>
      <rPr>
        <sz val="12"/>
        <color indexed="8"/>
        <rFont val="Calibri"/>
        <family val="2"/>
      </rPr>
      <t>.</t>
    </r>
  </si>
  <si>
    <r>
      <t xml:space="preserve">Richiama la mascherina </t>
    </r>
    <r>
      <rPr>
        <i/>
        <sz val="10"/>
        <rFont val="Arial"/>
        <family val="2"/>
      </rPr>
      <t>Formato celle</t>
    </r>
  </si>
  <si>
    <t>Anteprima e stampa</t>
  </si>
  <si>
    <t>CTRL+MAIUSC+F12</t>
  </si>
  <si>
    <t>☺</t>
  </si>
  <si>
    <t>☻</t>
  </si>
  <si>
    <t>♥</t>
  </si>
  <si>
    <t>♦</t>
  </si>
  <si>
    <t>♣</t>
  </si>
  <si>
    <t>Num.</t>
  </si>
  <si>
    <t>♠</t>
  </si>
  <si>
    <t>•</t>
  </si>
  <si>
    <t>◘</t>
  </si>
  <si>
    <t>○</t>
  </si>
  <si>
    <t>◙</t>
  </si>
  <si>
    <t>♂</t>
  </si>
  <si>
    <t>♀</t>
  </si>
  <si>
    <t>♪</t>
  </si>
  <si>
    <t>♫</t>
  </si>
  <si>
    <t>☼</t>
  </si>
  <si>
    <t>►</t>
  </si>
  <si>
    <t>◄</t>
  </si>
  <si>
    <t>↕</t>
  </si>
  <si>
    <t>‼</t>
  </si>
  <si>
    <t>¶</t>
  </si>
  <si>
    <t>§</t>
  </si>
  <si>
    <t>▬</t>
  </si>
  <si>
    <t>↨</t>
  </si>
  <si>
    <t>↑</t>
  </si>
  <si>
    <t>↓</t>
  </si>
  <si>
    <t>→</t>
  </si>
  <si>
    <t>←</t>
  </si>
  <si>
    <t>∟</t>
  </si>
  <si>
    <t>↔</t>
  </si>
  <si>
    <t>▲</t>
  </si>
  <si>
    <t>▼</t>
  </si>
  <si>
    <t>Microsoft Excel per Windows 95</t>
  </si>
  <si>
    <t>Versione : 4.0-5.0x-7.0x</t>
  </si>
  <si>
    <t>Servizio Supporto Prodotti</t>
  </si>
  <si>
    <t>Titolo : Utilizzo delle Date e delle Ore</t>
  </si>
  <si>
    <t>Nota Esplicativa</t>
  </si>
  <si>
    <t>Contenuto : - Nessun disco accluso</t>
  </si>
  <si>
    <t>11/10/96 - WEI005</t>
  </si>
  <si>
    <t>Le informazioni contenute in questo documento ed i programmi ad esso acclusi vengono forniti senza garanzia di alcun tipo, implicita od esplicita, compresa quella riguardo alla commercializzazione e/o compatibilita' in impieghi particolari. L'utente si assume l'intera responsabilita' per l'utilizzo di queste informazioni. Il documento puo' essere copiato e distribuito alle seguenti condizioni: 1) Il testo deve essere copiato integralmente e tutte le pagine devono essere incluse. 2) I programmi su dischetto, se presenti, devono essere copiati senza modifiche (si consiglia l'uso del comando DOS "DISKCOPY"). 3) Il documento deve essere distribuito interamente in ogni sua parte. 4) Il documento non puo' essere distribuito a scopo di lucro</t>
  </si>
  <si>
    <t>INFORMAZIONI GENERALI</t>
  </si>
  <si>
    <t>Microsoft Excel immagazzina tutte le date come numeri interi e tutte le ore come numeri decimali. Questo sistema consente operazioni di somma, di sottrazione e di confronto fra date o ore cosi' come tutti gli altri numeri.</t>
  </si>
  <si>
    <t>Per tanto il numero 1 rappresenta la data 1/2/1904 12:00 (mezzanotte) se si sta utilizzando un computer Macintosh, oppure la data 1/1/1900 12:00 se si sta utilizzando un Sistema Operativo Windows. In Microsoft Excel tutte le date vengono manipolate in base a questa metodologia.</t>
  </si>
  <si>
    <t>Le Ore vengono, invece, gestite come numeri decimali compresi fra 0,0 e 0,99999, dove 0,0 rappresenta l'orario 00:00:00 e 0,99999 rappresenta l'orario 23:59:59.</t>
  </si>
  <si>
    <t>I numeri interi relativi alle date e i numeri decimali relativi alle ore possono essere combinati per ottenere numeri che hanno una parte intera e una parte decimale. Per esempio, il numero 32331,06 rappresenta la data e l'ora 8/7/1992 1:26:24 A.M. su un sistema Apple Macintosh (Sistema Data 1904) oppure 7/7/1988 1:26:24 A.M. su un sistema Windows (Sistema Data 1900). Per effettuare complessi calcoli su date e ore, e' possibile utilizzare le funzioni di date e ora contenute in Microsoft Excel.</t>
  </si>
  <si>
    <t>NUOVE FUNZIONI PER LA GESTIONE DELLE DATE IN MICROSOFT EXCEL VERSIONE 4.0 O SUPERIORE.</t>
  </si>
  <si>
    <t>Microsoft Excel versione 4.0 o superiore introduce cinque nuove funzioni per la gestione delle date: DATAMESE, FINE.MESE, GIORNI.LAVORATIVI.TOT, GIORNO.LAVORATIVO, FRAZIONE.ANNO. Queste funzioni son incluse nella macro aggiuntiva Analysis Toolpak nella versione 4.0 di Excel, o nell'aggiunta Strumenti di Analisi nella versione 5.0 e 7.0 di Excel.</t>
  </si>
  <si>
    <t>NOME FUNZIONE</t>
  </si>
  <si>
    <t>SCOPO</t>
  </si>
  <si>
    <t>DATAMESE</t>
  </si>
  <si>
    <t>Questa funzione ritorna una data sotto forma di numero seriale che rappresenta un dato numero di mesi prima e dopo una data stabilita. Utilizzare la funzione DATA.MESE per calcolare le date di scadenza che cadono nello stesso giorno del mese della data di emissione.</t>
  </si>
  <si>
    <t>FINE.MESE</t>
  </si>
  <si>
    <t>Restituisce la data, espressa in numero seriale, dell'ultimo giorno del mese, vale a dire il numero indicato di mesi precedenti o successivi a data_iniziale. Utilizzare la funzione FINE.MESE per calcolare le scadenze che cadono nell'ultimo giorno del mese.</t>
  </si>
  <si>
    <t>GIORNI.LAVORATIVI.TOT</t>
  </si>
  <si>
    <t>Questa funzione restituisce il numero totale di giorni lavorativi, escludendo i fine settimana (sabato e domenica) e con un'opzione per escludere i giorni festivi. GIORNI.LAVORATIVI.TOT per calcolare le indennita` dei dipendenti che vengono maturate in base al numero di giorni lavorativi compresi in un determinato periodo di tempo.</t>
  </si>
  <si>
    <t>GIORNO.LAVORATIVO</t>
  </si>
  <si>
    <t>Restituisce la data, espressa in numero seriale, del giorno precedente o successivo ad una data iniziale. I giorni lavorativi non comprendono i fine settimana e qualsiasi altra data identificata come vacanze. Utilizzare la funzione GIORNO.LAVORATIVO per escludere i fine settimana o le festivita` nel calcolo delle date di scadenza delle fatture, dei tempi di consegna previsti o del numero di giorni di lavoro effettivo.</t>
  </si>
  <si>
    <t>FRAZIONE.ANNO</t>
  </si>
  <si>
    <t>Restituisce la frazione dell'anno corrispondente al numero dei giorni complessivi compresi tra una data iniziale e una data finale. Utilizzare la funzione FRAZIONE.ANNO per identificare la proporzione dei benefici o delle obbligazioni di un intero anno da assegnare ad un termine specifico. La funzione puo' calcolare in base ad una delle opzioni seguenti:</t>
  </si>
  <si>
    <t>Europea 30/360</t>
  </si>
  <si>
    <t>Effettiva/Effettiva</t>
  </si>
  <si>
    <t>Effettiva/360</t>
  </si>
  <si>
    <t>Effettiva/365</t>
  </si>
  <si>
    <t>ORDINAMENTO DELLE DATE</t>
  </si>
  <si>
    <t>In Microsoft Excel, le date vengono ordinate in base al numero seriale che le rappresenta e NON in base a cio' che viene effettivamente visualizzato sul foglio elettronico. Per questo motivo, quando si esegue un ordinamento di date e' possibile non ottenere i risultati che ci si aspetta. Per esempio, se si esegue un ordinamento una serie di date che sono visualizzate con il formato "mmmm" ( in modo da mostrare solo il nome del mese), i mesi non appariranno in ordine alfabetico.</t>
  </si>
  <si>
    <t>CONFRONTO DI DATE</t>
  </si>
  <si>
    <t>La gestione dei numeri seriali influenza anche le operazioni di confronto fra date e ore. Per esempio, quando si utilizza la funzione ADESSO() per confrontare una qualsiasi data con la data attuale, come nella formula che segue:</t>
  </si>
  <si>
    <t>la formula restituisce FALSO anche se la data attuale E' il 1/10/92; ritornera' VERO solo quando la data sara' 1/10/92 12:00:00 A.M.. Se si esegue un confronto fra date in una formula e non si desidera includere l'informazioni relativa all'ora nel risultato, e' possibile ovviare al problema con una delle formule che seguono:</t>
  </si>
  <si>
    <t>Per la seguente versione di Excel</t>
  </si>
  <si>
    <t>Utilizzare la formula:</t>
  </si>
  <si>
    <t>4.0 e successive</t>
  </si>
  <si>
    <t>3.0 e precedenti</t>
  </si>
  <si>
    <t>NOTA: Alcune formule contenute in questo documento sono rappresentate su piu' linee consecutive per una maggiore leggibilita'. Se si tenta di eseguire un semplice Copia, Incolla, la macro non funzionera'.</t>
  </si>
  <si>
    <t>UTILIZZO DI FORMULE PER DATE</t>
  </si>
  <si>
    <t>Come trovare il Numero di Giorni, Mesi e Anni compresi fra la data di Oggi e una data futura</t>
  </si>
  <si>
    <t>Utilizzare la seguente formula:</t>
  </si>
  <si>
    <t>dove "gg/mm/aa" e' la data futura. Applicare il formato Standard alla cella che contiene la formula.</t>
  </si>
  <si>
    <t>Come trovare il Numero di Giorni, Mesi e Anni compresi fra due qualsiasi date</t>
  </si>
  <si>
    <t>Supponiamo di inserire la Data di Inizio nella cella A1 e la Data di fine nella cella A2, nella cella A3 inseriremo la seguente formula che sfrutta le funzioni GIORNO, MESE e ANNO:</t>
  </si>
  <si>
    <t>=ANNO(A2)-ANNO(A1)-SE(O(MESE(A2)&lt;MESE(A1);E(MESE(A2)=MESE(A1);GIORNO(A2)</t>
  </si>
  <si>
    <t>&lt;GIORNO(A1)));1;0)&amp;"a "&amp;MESE(A2)-MESE(A1)+SE(E(MESE(A2)&lt;=MESE(A1);</t>
  </si>
  <si>
    <t>GIORNO(A2)&lt;GIORNO(A1));11;SE(E(MESE(A2)&lt;MESE(A1);</t>
  </si>
  <si>
    <t>GIORNO(A2)&gt;=GIORNO(A1)),12;SE(E(MESE(A2)&lt;MESE(A1);</t>
  </si>
  <si>
    <t>GIORNO(A2)&lt;GIORNO(A1));-1)))&amp;"m "&amp;A2-DATA(ANNO(A2);MESE(A2)-SE(GIORNO(A2)</t>
  </si>
  <si>
    <t>&lt;GIORNO(A1);1;0);GIORNO(A1))&amp;"g"</t>
  </si>
  <si>
    <t>ATTENZIONE, inserire tutta la formula nella cella A3.</t>
  </si>
  <si>
    <t>La formula precedente puo' essere suddivisa in segmenti individuali per i giorni, i mesi e gli anni come segue:</t>
  </si>
  <si>
    <t>Per trovare questo segmento di tempo</t>
  </si>
  <si>
    <t>Utilizzare questa formula</t>
  </si>
  <si>
    <t>Numero di giorni fra due date (ignorando mesi e anni)</t>
  </si>
  <si>
    <t>=A2-DATA(ANNO(A2);MESE(A2)-</t>
  </si>
  <si>
    <t>SE(GIORNO(A2)&lt;GIORNO(A1);1;0);</t>
  </si>
  <si>
    <t>GIORNO(A1))&amp;"g"</t>
  </si>
  <si>
    <t>Numero di mesi fra due date (ignorando anni e giorni)</t>
  </si>
  <si>
    <t>=MESE(A2)-MESE(A1)+SE(E(MESE(A2)</t>
  </si>
  <si>
    <t>&lt;=MESE(A1);GIORNO(A2)&lt;GIORNO(A1));11;</t>
  </si>
  <si>
    <t>SE(E(MESE(A2)&lt;MESE(A1);GIORNO(A2)</t>
  </si>
  <si>
    <t>&gt;=GIORNO(A1));12;SE(E(MESE(A2)&gt;MESE</t>
  </si>
  <si>
    <t>(A1);GIORNO(A2)&lt;GIORNO(A2));-1)))&amp;"m"</t>
  </si>
  <si>
    <t>Numero di anni fra due date (ignorando mesi e giorni)</t>
  </si>
  <si>
    <t>=ANNO(A2)-ANNO(A1)-SE(O(MESE(A2)</t>
  </si>
  <si>
    <t>&lt;MESE(A1);E(MESE(A2)=MESE(A1);</t>
  </si>
  <si>
    <t>GIORNO(A2)&lt;GIORNO(A1)));1;0)&amp;"a"</t>
  </si>
  <si>
    <t>NOTA: nelle formule precedenti &amp;"g", &amp;"m", &amp;"a" sono opzionali. Questi caratteri permettono di distinguere i risultati come giorni, mesi e anni rispettivamente.</t>
  </si>
  <si>
    <t>Per trovare il numero di giorni della settimana fra due date, dove la data di inizio e' inserita nella cella A1 e la data di fine nella cella A2, utilizzare una delle seguenti formule:</t>
  </si>
  <si>
    <t>Utilizzare la formula</t>
  </si>
  <si>
    <t>4.0 o successive</t>
  </si>
  <si>
    <t>3.0 o precedenti</t>
  </si>
  <si>
    <t>=A2-A1+1-INT((A2-A1+1)/7)*2-SE(INT((A2-</t>
  </si>
  <si>
    <t>A1+1)/7)=(A2-A1+1)/7;0;SE</t>
  </si>
  <si>
    <t>(GIORNO.SETTIMANA(A2)&lt;</t>
  </si>
  <si>
    <t>GIORNO.SETTIMANA(A1);2;0))-SE(O(</t>
  </si>
  <si>
    <t>GIORNO.SETTIMANA(A1)=1;</t>
  </si>
  <si>
    <t>GIORNO.SETTIMANA(A2)=7);1;0)</t>
  </si>
  <si>
    <t>Come gestire un incremento di date</t>
  </si>
  <si>
    <t>Per incrementare una data di anni, mesi e giorni, utilizzare la seguente formula:</t>
  </si>
  <si>
    <t>=DATA(ANNO(&lt;riferimento&gt;)+&lt;valore1&gt;;MESE(&lt;riferimento&gt;)+&lt;valore2&gt;;GIORNO</t>
  </si>
  <si>
    <t>(&lt;riferimento&gt;)+&lt;valore3&gt;)</t>
  </si>
  <si>
    <t>dove &lt;riferiemento&gt; e' la cella che contiene la data e &lt;valore1&gt;, &lt;valore2&gt;, &lt;valore3&gt; rappresentano l'incremento che si desidera effettuare sugli anni, sui mesi o sui giorni.</t>
  </si>
  <si>
    <t>Come calcolare la differenza fra due Date in Microsoft Excel</t>
  </si>
  <si>
    <t>In Microsoft Excel, la funzione GIORNO360("data_inizio";"data_fine") permette di calcolare la differenza fra due date sulla base di un anno composto da 360 giorni. Dato che questa funzione fa riferimento ad una anno di 360 giorni, il risultato ottenuto potrebbe assumere valori inaspettati. Per esempio, GIORNO360("1/2/91";"1/3/91") restituisce 30 giorni invece di 28 giorni. Per ottenere il numero di giorni basandosi, invece, su un anno di 365, e' necessario sottrarre una data dall'altra direttamente oppure e' possibile utilizzare una combinazione delle funzioni GIORNO, MESE e ANNO come descritto negli esempi precedenti.</t>
  </si>
  <si>
    <t>LA GESTIONE DELLE ORE</t>
  </si>
  <si>
    <t>Come calcolare la differenza fra due ore</t>
  </si>
  <si>
    <t>Quando si esegue una differenza fra due ore, il risultato e' un numero seriale che rappresenta il numero di ore, minuti e secondi trascorsi. Per rendere piu' leggibile il valore, e preferibile applicare il formato h:mm alla cella che contiene il risultato. Per esempio, se le celle C2 e D2 (nella rappresentazione che segue) contengono la formula =B2-A2 e la cella C2 e' formattata con il formato Standard, la cella mostrera' un numero decimale, in questo caso 0,53125 (la rappresentazione in numero seriale di 12 Ore e 45 minuti). Per visualizzare il risultato della differenza come e' mostrato nella cella D2 della tabella seguente, e' sufficiente selezionare D2, quindi scegliere:</t>
  </si>
  <si>
    <t>Microsoft Excel versione 4.0</t>
  </si>
  <si>
    <t>Formato,Numero e selezionare h:mm dall'elenco</t>
  </si>
  <si>
    <t>Microsoft Excel versione 5.0 o successive</t>
  </si>
  <si>
    <t>Formato, Celle, attivare la scheda Numero e selezionare il formato orario preferito dalla categoria Ora.</t>
  </si>
  <si>
    <t>Se la mezzanotte cade fra Data Inizio e Data Fine e' necessario utilizzare una formula speciale per tenere conto della differenza delle 24 ore. Per esempio, e' possibile costruire l'esempio seguente con il quale si e' in grado di gestire anche le 24 ore:</t>
  </si>
  <si>
    <t>Per costruire la tabella, inserire nelle celle C2 e D2 la formula:</t>
  </si>
  <si>
    <t>Come gestire la somma di ore che eccedono le 24.</t>
  </si>
  <si>
    <t>E' necessario distinguere fra le versioni di Excel per quanto riguarda questa funzionalita'.</t>
  </si>
  <si>
    <t>EXCEL VERSIONE 4.0</t>
  </si>
  <si>
    <t>Considerato che Excel utilizza frazioni di giorno per tenere traccia delle ore, e' necessario istruire appositamente l'applicativo affinche' "accumuli" le ore che eccedono le 24. Per fare questo, e' possibile utilizzare la formula che segue:</t>
  </si>
  <si>
    <t>=INT(SOMMA(ORA(&lt;Intervallo&gt;))+SOMMA(MINUTO(&lt;Intervallo&gt;))/60)+</t>
  </si>
  <si>
    <t>RESTO(SOMMA(MINUTO(&lt;Intervallo&gt;))/60;1)*0,6</t>
  </si>
  <si>
    <t>dove &lt;Intervallo&gt; e' la zona di celle che contiene le ore "accumulate".</t>
  </si>
  <si>
    <t>ATTENZIONE !!! La formula e' matriciale e DEVE essere inserita all'interno del foglio di lavoro premendo contemporaneamente i tasti CTRL+MAIUSC+INVIO (In Excel per Macintosh premere contemporaneamente i tasti COMANDO+INVIO).</t>
  </si>
  <si>
    <t>La cella che contiene la formula dovrebbe essere formattata con il formato Standard.</t>
  </si>
  <si>
    <t>EXCEL VERSIONE 5.0 O SUCCESSIVE</t>
  </si>
  <si>
    <t>La versione 5.0 o 7.0 di Excel contiene gia' un formato di ora che permette di sommare le ore che eccedono le 24.</t>
  </si>
  <si>
    <t>Esempio: la cella A1 contiene l'orario 23:45, la cella A2 contiene l'orario 12:10. Se si esegue la semplice somma dei due orari nella cella A3, si ottiene il risultato 11:55 (Excel azzera il suo contatore quando raggiunge le 23:59:59).</t>
  </si>
  <si>
    <t>Ma se si applica alla cella A3 il formato [h]:mm, il risultato sara' 35:55.</t>
  </si>
  <si>
    <t>Per applicare questo formato, selezionare la cella A3, dal menu' Formato scegliere Celle, attivare la scheda Numero e selezionare la categoria Personalizzato. Scorrere l'elenco dei formati personalizzati e fare click su [h]:mm:ss (se non si desiderano i secondi, cancellare la parte finale ":ss").</t>
  </si>
  <si>
    <t>UTILIZZO DELLE FUNZIONI ADESSO() E OGGI()</t>
  </si>
  <si>
    <t>La funzione OGGI restituisce il numero seriale della data attuale cosi' come impostata dalla data di sistema. Non visualizza l'ora attuale.</t>
  </si>
  <si>
    <t>La funzione ADESSO restituisce il numero seriale della data attuale e comprende l'ora attuale.</t>
  </si>
  <si>
    <t>COMPATIBILITA' DEI FILE FRA MICROSOFT EXCEL PER MACINTOSH E MICROSOFT EXCEL PER WINDOWS.</t>
  </si>
  <si>
    <t>Microsoft Excel per Macintosh si basa sul Sistema Data 1904 come impostazione predefinita, mentre Microsoft Excel per Windows utilizza il Sistema Data 1900. Questo comporta che, nel momento in cui viene inserito il numero 1 in Microsoft Excel per Macintosh e viene applicato il formato di data, viene visualizzato 2/1/1904 12:00 AM. In Microsoft Excel per Windows, il numero seriale 1 viene visualizzato come 1/1/1900 12:00 AM.</t>
  </si>
  <si>
    <t>Se si trasferiscono i documenti da una versione di Microsoft Excel all'altra, la differenza del Sistema Data puo' generare il fatto che le date vengano visualizzate 4 anni e 1 giorno avanti rispetto alla data effettiva. In Microsoft Excel per Windows, e' possibile impostare il Sistema Data 1904 selezionando:</t>
  </si>
  <si>
    <t>Microsoft Excel 4.0</t>
  </si>
  <si>
    <t>Opzioni, Calcolo, attivare Sistema Data 1904</t>
  </si>
  <si>
    <t>Microsoft Excel 5.0 o successive</t>
  </si>
  <si>
    <t>Strumenti, Opzioni, attivare la scheda Calcolo e selezionare Sistema Data 1904</t>
  </si>
  <si>
    <t>Gestione date</t>
  </si>
  <si>
    <t>GESTIONE DELLE DATE - Informazioni</t>
  </si>
  <si>
    <t>Prelevato da:</t>
  </si>
  <si>
    <t>https://support.microsoft.com/it-it/help/12445/windows-keyboard-shortcuts</t>
  </si>
  <si>
    <t>Tasti di scelta rapida in Windows</t>
  </si>
  <si>
    <t>Windows 10</t>
  </si>
  <si>
    <t>I tasti di scelta rapida sono tasti o combinazioni di tasti che ti permettono di eseguire in modo diverso operazioni che normalmente faresti con il mouse.</t>
  </si>
  <si>
    <t>Tasti di scelta rapida per copiare, incollare ed eseguire altre operazioni generali_x0002_</t>
  </si>
  <si>
    <t>Premi questi tasti</t>
  </si>
  <si>
    <t>Per</t>
  </si>
  <si>
    <t>Tagliare l'elemento selezionato</t>
  </si>
  <si>
    <t>CTRL + C (o CTRL + INS)_x0002_</t>
  </si>
  <si>
    <t>Copiare l'elemento selezionato</t>
  </si>
  <si>
    <t>CTRL + V (o MAIUSC + INS)</t>
  </si>
  <si>
    <t>Incollare l'elemento selezionato_x0001__x0002_</t>
  </si>
  <si>
    <t>Annullare un'operazione</t>
  </si>
  <si>
    <t>Spostarsi tra le app aperte</t>
  </si>
  <si>
    <t>ALT+F4</t>
  </si>
  <si>
    <t>Chiudere l'elemento attivo o uscire dall'app attiva</t>
  </si>
  <si>
    <t>Tasto WINDOWS  + L</t>
  </si>
  <si>
    <t>Bloccare il PC</t>
  </si>
  <si>
    <t>Tasto WINDOWS  + D</t>
  </si>
  <si>
    <t>Visualizzare e nascondere il desktop</t>
  </si>
  <si>
    <t>Rinominare l'elemento selezionato</t>
  </si>
  <si>
    <t>Cercare un file o una cartella in Esplora file</t>
  </si>
  <si>
    <t>F4</t>
  </si>
  <si>
    <t>Visualizzare l'elenco della barra degli indirizzi in Esplora file</t>
  </si>
  <si>
    <t>Aggiornare la finestra attiva</t>
  </si>
  <si>
    <t>Scorrere gli elementi della schermata in una finestra o sul desktop</t>
  </si>
  <si>
    <t>F10</t>
  </si>
  <si>
    <t>Attivare la barra dei menu nell'app attiva</t>
  </si>
  <si>
    <t>ALT + F8</t>
  </si>
  <si>
    <t>Mostrare la password nella schermata di accesso</t>
  </si>
  <si>
    <t>ALT + ESC</t>
  </si>
  <si>
    <t>Scorrere gli elementi nell'ordine con cui sono stati aperti</t>
  </si>
  <si>
    <t>ALT + lettera sottolineata</t>
  </si>
  <si>
    <t>Eseguire il comando per quella lettera</t>
  </si>
  <si>
    <t>ALT + INVIO</t>
  </si>
  <si>
    <t>Visualizzare le proprietà per l'elemento selezionato</t>
  </si>
  <si>
    <t>ALT + BARRA SPAZIATRICE</t>
  </si>
  <si>
    <t>Aprire il menu di scelta rapida per la finestra attiva</t>
  </si>
  <si>
    <t>ALT + freccia SINISTRA</t>
  </si>
  <si>
    <t>Tornare indietro</t>
  </si>
  <si>
    <t>ALT + freccia DESTRA</t>
  </si>
  <si>
    <t>Andare avanti</t>
  </si>
  <si>
    <t>ALT + PGSU</t>
  </si>
  <si>
    <t>Spostarsi indietro di una schermata</t>
  </si>
  <si>
    <t>ALT + PGGIÙ</t>
  </si>
  <si>
    <t>Spostarsi avanti di una schermata</t>
  </si>
  <si>
    <t>CTRL + F4</t>
  </si>
  <si>
    <t>Chiudere il documento attivo (nelle app a schermo intero e che ti consentono di tenere aperti più documenti contemporaneamente)</t>
  </si>
  <si>
    <t>CTRL + A</t>
  </si>
  <si>
    <t>Selezionare tutti gli elementi in un documento o una finestra</t>
  </si>
  <si>
    <t>CTRL + D (o CANC)</t>
  </si>
  <si>
    <t>Eliminare l'elemento selezionato e spostarlo nel Cestino</t>
  </si>
  <si>
    <t>CTRL + R (o F5)</t>
  </si>
  <si>
    <t>CTRL + Y</t>
  </si>
  <si>
    <t>Ripetere un'operazione</t>
  </si>
  <si>
    <t>CTRL + freccia DESTRA</t>
  </si>
  <si>
    <t>Spostare il cursore all'inizio della parola successiva</t>
  </si>
  <si>
    <t>CTRL + freccia SINISTRA</t>
  </si>
  <si>
    <t>Spostare il cursore all'inizio della parola precedente</t>
  </si>
  <si>
    <t>CTRL + freccia GIÙ</t>
  </si>
  <si>
    <t>Spostare il cursore all'inizio del paragrafo successivo</t>
  </si>
  <si>
    <t>CTRL + freccia SU</t>
  </si>
  <si>
    <t>Spostare il cursore all'inizio del paragrafo precedente</t>
  </si>
  <si>
    <t>CTRL + ALT + TAB</t>
  </si>
  <si>
    <t>Usare i tasti di direzione per passare da un'app aperta a un'altra</t>
  </si>
  <si>
    <t>CTRL + ALT + MAIUSC + tasti di direzione</t>
  </si>
  <si>
    <t>Spostare nella direzione specificata un gruppo o un riquadro quando ha lo stato attivo nel menu Start</t>
  </si>
  <si>
    <t>CTRL + tasto di direzione (per spostare un elemento) + BARRA SPAZIATRICE</t>
  </si>
  <si>
    <t>Selezionare più elementi singoli in una finestra o sul desktop</t>
  </si>
  <si>
    <t>CTRL + MAIUSC con un tasto di direzione</t>
  </si>
  <si>
    <t>Selezionare un blocco di testo</t>
  </si>
  <si>
    <t>CTRL + ESC</t>
  </si>
  <si>
    <t>Aprire Start</t>
  </si>
  <si>
    <t>CTRL + MAIUSC + ESC</t>
  </si>
  <si>
    <t>Aprire Gestione attività</t>
  </si>
  <si>
    <t>CTRL + MAIUSC</t>
  </si>
  <si>
    <t>Cambiare il layout di tastiera se ne sono disponibili diversi</t>
  </si>
  <si>
    <t>CTRL + BARRA SPAZIATRICE</t>
  </si>
  <si>
    <t>Abilitare o disabilitare l'Input Method Editor (IME) per il cinese</t>
  </si>
  <si>
    <t>MAIUSC + F10</t>
  </si>
  <si>
    <t>Visualizzare il menu di scelta rapida per l'elemento selezionato</t>
  </si>
  <si>
    <t>MAIUSC con qualsiasi tasto di direzione</t>
  </si>
  <si>
    <t>Selezionare più elementi in una finestra o sul desktop oppure il testo in un documento</t>
  </si>
  <si>
    <t>CTRL + CANC</t>
  </si>
  <si>
    <t>Eliminare l'elemento selezionato senza spostarlo innanzitutto nel Cestino</t>
  </si>
  <si>
    <t>Aprire il menu successivo a destra o un sottomenu</t>
  </si>
  <si>
    <t>Aprire il menu successivo a sinistra o chiudere un sottomenu</t>
  </si>
  <si>
    <t>Interrompere o uscire dall'attività corrente</t>
  </si>
  <si>
    <t>Tasti di scelta rapida con il tasto WINDOWS</t>
  </si>
  <si>
    <r>
      <t>Tasto WINDOWS</t>
    </r>
    <r>
      <rPr>
        <b/>
        <sz val="11"/>
        <color rgb="FF000000"/>
        <rFont val="Segoe UI"/>
        <family val="2"/>
      </rPr>
      <t> </t>
    </r>
    <r>
      <rPr>
        <sz val="11"/>
        <color rgb="FF000000"/>
        <rFont val="Segoe UI"/>
        <family val="2"/>
      </rPr>
      <t>_x0010_</t>
    </r>
  </si>
  <si>
    <t>Aprire o chiudere Start</t>
  </si>
  <si>
    <r>
      <t>Tasto WINDOWS</t>
    </r>
    <r>
      <rPr>
        <b/>
        <sz val="11"/>
        <color rgb="FF000000"/>
        <rFont val="Segoe UI"/>
        <family val="2"/>
      </rPr>
      <t> </t>
    </r>
    <r>
      <rPr>
        <sz val="11"/>
        <color rgb="FF000000"/>
        <rFont val="Segoe UI"/>
        <family val="2"/>
      </rPr>
      <t> + A</t>
    </r>
  </si>
  <si>
    <t>Aprire il Centro notifiche</t>
  </si>
  <si>
    <t>Tasto WINDOWS  + B</t>
  </si>
  <si>
    <t>Impostare lo stato attivo nell'area di notifica_x0001_</t>
  </si>
  <si>
    <r>
      <t>Tasto WINDOWS</t>
    </r>
    <r>
      <rPr>
        <b/>
        <sz val="11"/>
        <color rgb="FF000000"/>
        <rFont val="Segoe UI"/>
        <family val="2"/>
      </rPr>
      <t> </t>
    </r>
    <r>
      <rPr>
        <sz val="11"/>
        <color rgb="FF000000"/>
        <rFont val="Segoe UI"/>
        <family val="2"/>
      </rPr>
      <t> +C</t>
    </r>
  </si>
  <si>
    <t>Aprire Cortana in modalità di ascolto</t>
  </si>
  <si>
    <r>
      <t xml:space="preserve">Questo collegamento rapido è disabilitato per impostazione predefinita. Per abilitarlo, aprire </t>
    </r>
    <r>
      <rPr>
        <b/>
        <sz val="11"/>
        <color rgb="FF000000"/>
        <rFont val="Segoe UI"/>
        <family val="2"/>
      </rPr>
      <t xml:space="preserve">Cortana </t>
    </r>
    <r>
      <rPr>
        <sz val="11"/>
        <color rgb="FF000000"/>
        <rFont val="Segoe UI"/>
        <family val="2"/>
      </rPr>
      <t xml:space="preserve">dalla casella di ricerca sulla barra delle applicazioni, quindi selezionare </t>
    </r>
    <r>
      <rPr>
        <b/>
        <sz val="11"/>
        <color rgb="FF000000"/>
        <rFont val="Segoe UI"/>
        <family val="2"/>
      </rPr>
      <t>Impostazioni</t>
    </r>
    <r>
      <rPr>
        <sz val="11"/>
        <color rgb="FF000000"/>
        <rFont val="Segoe UI"/>
        <family val="2"/>
      </rPr>
      <t xml:space="preserve">  . Abilitare l'interruttore in </t>
    </r>
    <r>
      <rPr>
        <b/>
        <sz val="11"/>
        <color rgb="FF000000"/>
        <rFont val="Segoe UI"/>
        <family val="2"/>
      </rPr>
      <t>Consenti a Cortana di ascoltare i comandi quando premo tasto WINDOWS  + C</t>
    </r>
    <r>
      <rPr>
        <sz val="11"/>
        <color rgb="FF000000"/>
        <rFont val="Segoe UI"/>
        <family val="2"/>
      </rPr>
      <t>.</t>
    </r>
  </si>
  <si>
    <t>Cortana è disponibile solo in determinati paesi/aree geografiche e alcune funzionalità di Cortana potrebbero non essere disponibili ovunque. Se Cortana non è disponibile o è disabilitata, puoi comunque usare la funzionalità di ricerca.</t>
  </si>
  <si>
    <r>
      <t>Tasto WINDOWS</t>
    </r>
    <r>
      <rPr>
        <b/>
        <sz val="11"/>
        <color rgb="FF000000"/>
        <rFont val="Segoe UI"/>
        <family val="2"/>
      </rPr>
      <t> </t>
    </r>
    <r>
      <rPr>
        <sz val="11"/>
        <color rgb="FF000000"/>
        <rFont val="Segoe UI"/>
        <family val="2"/>
      </rPr>
      <t> +MAIUSC + C</t>
    </r>
  </si>
  <si>
    <t>Aprire il menu degli accessi</t>
  </si>
  <si>
    <r>
      <t>Tasto WINDOWS</t>
    </r>
    <r>
      <rPr>
        <b/>
        <sz val="11"/>
        <color rgb="FF000000"/>
        <rFont val="Segoe UI"/>
        <family val="2"/>
      </rPr>
      <t> </t>
    </r>
    <r>
      <rPr>
        <sz val="11"/>
        <color rgb="FF000000"/>
        <rFont val="Segoe UI"/>
        <family val="2"/>
      </rPr>
      <t> + D</t>
    </r>
  </si>
  <si>
    <r>
      <t>Tasto WINDOWS</t>
    </r>
    <r>
      <rPr>
        <b/>
        <sz val="11"/>
        <color rgb="FF000000"/>
        <rFont val="Segoe UI"/>
        <family val="2"/>
      </rPr>
      <t> </t>
    </r>
    <r>
      <rPr>
        <sz val="11"/>
        <color rgb="FF000000"/>
        <rFont val="Segoe UI"/>
        <family val="2"/>
      </rPr>
      <t> + ALT + D</t>
    </r>
  </si>
  <si>
    <t>Visualizzare e nascondere la data e l'ora sul desktop</t>
  </si>
  <si>
    <r>
      <t>Tasto WINDOWS</t>
    </r>
    <r>
      <rPr>
        <b/>
        <sz val="11"/>
        <color rgb="FF000000"/>
        <rFont val="Segoe UI"/>
        <family val="2"/>
      </rPr>
      <t> </t>
    </r>
    <r>
      <rPr>
        <sz val="11"/>
        <color rgb="FF000000"/>
        <rFont val="Segoe UI"/>
        <family val="2"/>
      </rPr>
      <t> + E</t>
    </r>
  </si>
  <si>
    <t>Aprire Esplora file</t>
  </si>
  <si>
    <r>
      <t>Tasto WINDOWS</t>
    </r>
    <r>
      <rPr>
        <b/>
        <sz val="11"/>
        <color rgb="FF000000"/>
        <rFont val="Segoe UI"/>
        <family val="2"/>
      </rPr>
      <t> </t>
    </r>
    <r>
      <rPr>
        <sz val="11"/>
        <color rgb="FF000000"/>
        <rFont val="Segoe UI"/>
        <family val="2"/>
      </rPr>
      <t> + F</t>
    </r>
  </si>
  <si>
    <t>Aprire l'Hub di Feedback</t>
  </si>
  <si>
    <r>
      <t>Tasto WINDOWS</t>
    </r>
    <r>
      <rPr>
        <b/>
        <sz val="11"/>
        <color rgb="FF000000"/>
        <rFont val="Segoe UI"/>
        <family val="2"/>
      </rPr>
      <t> </t>
    </r>
    <r>
      <rPr>
        <sz val="11"/>
        <color rgb="FF000000"/>
        <rFont val="Segoe UI"/>
        <family val="2"/>
      </rPr>
      <t> + G</t>
    </r>
  </si>
  <si>
    <t>Aprire la barra dei giochi quando c'è un gioco aperto</t>
  </si>
  <si>
    <r>
      <t>Tasto WINDOWS</t>
    </r>
    <r>
      <rPr>
        <b/>
        <sz val="11"/>
        <color rgb="FF000000"/>
        <rFont val="Segoe UI"/>
        <family val="2"/>
      </rPr>
      <t> </t>
    </r>
    <r>
      <rPr>
        <sz val="11"/>
        <color rgb="FF000000"/>
        <rFont val="Segoe UI"/>
        <family val="2"/>
      </rPr>
      <t> + H</t>
    </r>
  </si>
  <si>
    <t>Aprire l'accesso alla condivisione</t>
  </si>
  <si>
    <r>
      <t>Tasto WINDOWS</t>
    </r>
    <r>
      <rPr>
        <b/>
        <sz val="11"/>
        <color rgb="FF000000"/>
        <rFont val="Segoe UI"/>
        <family val="2"/>
      </rPr>
      <t> </t>
    </r>
    <r>
      <rPr>
        <sz val="11"/>
        <color rgb="FF000000"/>
        <rFont val="Segoe UI"/>
        <family val="2"/>
      </rPr>
      <t> + I</t>
    </r>
  </si>
  <si>
    <t>Aprire Impostazioni</t>
  </si>
  <si>
    <r>
      <t>Tasto WINDOWS</t>
    </r>
    <r>
      <rPr>
        <b/>
        <sz val="11"/>
        <color rgb="FF000000"/>
        <rFont val="Segoe UI"/>
        <family val="2"/>
      </rPr>
      <t> </t>
    </r>
    <r>
      <rPr>
        <sz val="11"/>
        <color rgb="FF000000"/>
        <rFont val="Segoe UI"/>
        <family val="2"/>
      </rPr>
      <t> + J</t>
    </r>
  </si>
  <si>
    <t> Impostare lo stato attivo su un suggerimento di Windows quando è disponibile.</t>
  </si>
  <si>
    <t>Se quest'ultimo non viene visualizzato, portare lo stato attivo sul suggerimento.  Premere di nuovo i tasti di scelta rapida per portare lo stato attivo sull'elemento della schermata a cui è ancorato il suggerimento di Windows.</t>
  </si>
  <si>
    <r>
      <t>Tasto WINDOWS</t>
    </r>
    <r>
      <rPr>
        <b/>
        <sz val="11"/>
        <color rgb="FF000000"/>
        <rFont val="Segoe UI"/>
        <family val="2"/>
      </rPr>
      <t> </t>
    </r>
    <r>
      <rPr>
        <sz val="11"/>
        <color rgb="FF000000"/>
        <rFont val="Segoe UI"/>
        <family val="2"/>
      </rPr>
      <t> + K</t>
    </r>
  </si>
  <si>
    <t>Aprire l'azione rapida Connetti</t>
  </si>
  <si>
    <r>
      <t>Tasto WINDOWS</t>
    </r>
    <r>
      <rPr>
        <b/>
        <sz val="11"/>
        <color rgb="FF000000"/>
        <rFont val="Segoe UI"/>
        <family val="2"/>
      </rPr>
      <t> </t>
    </r>
    <r>
      <rPr>
        <sz val="11"/>
        <color rgb="FF000000"/>
        <rFont val="Segoe UI"/>
        <family val="2"/>
      </rPr>
      <t> + L</t>
    </r>
  </si>
  <si>
    <t>Bloccare il PC o cambiare gli account</t>
  </si>
  <si>
    <r>
      <t>Tasto WINDOWS</t>
    </r>
    <r>
      <rPr>
        <b/>
        <sz val="11"/>
        <color rgb="FF000000"/>
        <rFont val="Segoe UI"/>
        <family val="2"/>
      </rPr>
      <t> </t>
    </r>
    <r>
      <rPr>
        <sz val="11"/>
        <color rgb="FF000000"/>
        <rFont val="Segoe UI"/>
        <family val="2"/>
      </rPr>
      <t> + M</t>
    </r>
  </si>
  <si>
    <t>Ridurre a icona tutte le finestre</t>
  </si>
  <si>
    <r>
      <t>Tasto WINDOWS</t>
    </r>
    <r>
      <rPr>
        <b/>
        <sz val="11"/>
        <color rgb="FF000000"/>
        <rFont val="Segoe UI"/>
        <family val="2"/>
      </rPr>
      <t> </t>
    </r>
    <r>
      <rPr>
        <sz val="11"/>
        <color rgb="FF000000"/>
        <rFont val="Segoe UI"/>
        <family val="2"/>
      </rPr>
      <t> + O</t>
    </r>
  </si>
  <si>
    <t>Bloccare l'orientamento del dispositivo</t>
  </si>
  <si>
    <r>
      <t>Tasto WINDOWS</t>
    </r>
    <r>
      <rPr>
        <b/>
        <sz val="11"/>
        <color rgb="FF000000"/>
        <rFont val="Segoe UI"/>
        <family val="2"/>
      </rPr>
      <t> </t>
    </r>
    <r>
      <rPr>
        <sz val="11"/>
        <color rgb="FF000000"/>
        <rFont val="Segoe UI"/>
        <family val="2"/>
      </rPr>
      <t> + P</t>
    </r>
  </si>
  <si>
    <t>Scegliere una modalità di visualizzazione della presentazione_x0001_</t>
  </si>
  <si>
    <r>
      <t>Tasto WINDOWS</t>
    </r>
    <r>
      <rPr>
        <b/>
        <sz val="11"/>
        <color rgb="FF000000"/>
        <rFont val="Segoe UI"/>
        <family val="2"/>
      </rPr>
      <t> </t>
    </r>
    <r>
      <rPr>
        <sz val="11"/>
        <color rgb="FF000000"/>
        <rFont val="Segoe UI"/>
        <family val="2"/>
      </rPr>
      <t> + R</t>
    </r>
  </si>
  <si>
    <t>Aprire la finestra di dialogo Esegui</t>
  </si>
  <si>
    <r>
      <t>Tasto WINDOWS</t>
    </r>
    <r>
      <rPr>
        <b/>
        <sz val="11"/>
        <color rgb="FF000000"/>
        <rFont val="Segoe UI"/>
        <family val="2"/>
      </rPr>
      <t> </t>
    </r>
    <r>
      <rPr>
        <sz val="11"/>
        <color rgb="FF000000"/>
        <rFont val="Segoe UI"/>
        <family val="2"/>
      </rPr>
      <t> + S</t>
    </r>
  </si>
  <si>
    <t>Aprire la ricerca</t>
  </si>
  <si>
    <r>
      <t>Tasto WINDOWS</t>
    </r>
    <r>
      <rPr>
        <b/>
        <sz val="11"/>
        <color rgb="FF000000"/>
        <rFont val="Segoe UI"/>
        <family val="2"/>
      </rPr>
      <t> </t>
    </r>
    <r>
      <rPr>
        <sz val="11"/>
        <color rgb="FF000000"/>
        <rFont val="Segoe UI"/>
        <family val="2"/>
      </rPr>
      <t> + T</t>
    </r>
  </si>
  <si>
    <t>Scorrere le app sulla barra delle applicazioni</t>
  </si>
  <si>
    <r>
      <t>Tasto WINDOWS</t>
    </r>
    <r>
      <rPr>
        <b/>
        <sz val="11"/>
        <color rgb="FF000000"/>
        <rFont val="Segoe UI"/>
        <family val="2"/>
      </rPr>
      <t> </t>
    </r>
    <r>
      <rPr>
        <sz val="11"/>
        <color rgb="FF000000"/>
        <rFont val="Segoe UI"/>
        <family val="2"/>
      </rPr>
      <t> + U</t>
    </r>
  </si>
  <si>
    <t>Aprire Centro accessibilità</t>
  </si>
  <si>
    <r>
      <t>Tasto WINDOWS</t>
    </r>
    <r>
      <rPr>
        <b/>
        <sz val="11"/>
        <color rgb="FF000000"/>
        <rFont val="Segoe UI"/>
        <family val="2"/>
      </rPr>
      <t> </t>
    </r>
    <r>
      <rPr>
        <sz val="11"/>
        <color rgb="FF000000"/>
        <rFont val="Segoe UI"/>
        <family val="2"/>
      </rPr>
      <t> + V</t>
    </r>
  </si>
  <si>
    <t>Scorrere le notifiche</t>
  </si>
  <si>
    <r>
      <t>Tasto WINDOWS</t>
    </r>
    <r>
      <rPr>
        <b/>
        <sz val="11"/>
        <color rgb="FF000000"/>
        <rFont val="Segoe UI"/>
        <family val="2"/>
      </rPr>
      <t> </t>
    </r>
    <r>
      <rPr>
        <sz val="11"/>
        <color rgb="FF000000"/>
        <rFont val="Segoe UI"/>
        <family val="2"/>
      </rPr>
      <t> + MAIUSC + V</t>
    </r>
  </si>
  <si>
    <t>Scorrere le notifiche nell'ordine inverso</t>
  </si>
  <si>
    <r>
      <t>Tasto WINDOWS</t>
    </r>
    <r>
      <rPr>
        <b/>
        <sz val="11"/>
        <color rgb="FF000000"/>
        <rFont val="Segoe UI"/>
        <family val="2"/>
      </rPr>
      <t> </t>
    </r>
    <r>
      <rPr>
        <sz val="11"/>
        <color rgb="FF000000"/>
        <rFont val="Segoe UI"/>
        <family val="2"/>
      </rPr>
      <t> + X</t>
    </r>
  </si>
  <si>
    <t>Aprire il menu Collegamento rapido</t>
  </si>
  <si>
    <r>
      <t>Tasto WINDOWS</t>
    </r>
    <r>
      <rPr>
        <b/>
        <sz val="11"/>
        <color rgb="FF000000"/>
        <rFont val="Segoe UI"/>
        <family val="2"/>
      </rPr>
      <t> </t>
    </r>
    <r>
      <rPr>
        <sz val="11"/>
        <color rgb="FF000000"/>
        <rFont val="Segoe UI"/>
        <family val="2"/>
      </rPr>
      <t> + Z</t>
    </r>
  </si>
  <si>
    <t>Mostrare i comandi disponibili in un'app nella modalità a schermo intero</t>
  </si>
  <si>
    <r>
      <t>Tasto WINDOWS</t>
    </r>
    <r>
      <rPr>
        <b/>
        <sz val="11"/>
        <color rgb="FF000000"/>
        <rFont val="Segoe UI"/>
        <family val="2"/>
      </rPr>
      <t> </t>
    </r>
    <r>
      <rPr>
        <sz val="11"/>
        <color rgb="FF000000"/>
        <rFont val="Segoe UI"/>
        <family val="2"/>
      </rPr>
      <t> + virgola (,)</t>
    </r>
  </si>
  <si>
    <t>Visualizzare temporaneamente il desktop</t>
  </si>
  <si>
    <r>
      <t>Tasto WINDOWS</t>
    </r>
    <r>
      <rPr>
        <b/>
        <sz val="11"/>
        <color rgb="FF000000"/>
        <rFont val="Segoe UI"/>
        <family val="2"/>
      </rPr>
      <t> </t>
    </r>
    <r>
      <rPr>
        <sz val="11"/>
        <color rgb="FF000000"/>
        <rFont val="Segoe UI"/>
        <family val="2"/>
      </rPr>
      <t> + PAUSA</t>
    </r>
  </si>
  <si>
    <t>Visualizzare la finestra di dialogo Proprietà del sistema</t>
  </si>
  <si>
    <r>
      <t>Tasto WINDOWS</t>
    </r>
    <r>
      <rPr>
        <b/>
        <sz val="11"/>
        <color rgb="FF000000"/>
        <rFont val="Segoe UI"/>
        <family val="2"/>
      </rPr>
      <t> </t>
    </r>
    <r>
      <rPr>
        <sz val="11"/>
        <color rgb="FF000000"/>
        <rFont val="Segoe UI"/>
        <family val="2"/>
      </rPr>
      <t> + CTRL + F</t>
    </r>
  </si>
  <si>
    <t>Cercare i PC (se è presente una rete)</t>
  </si>
  <si>
    <r>
      <t>Tasto WINDOWS</t>
    </r>
    <r>
      <rPr>
        <b/>
        <sz val="11"/>
        <color rgb="FF000000"/>
        <rFont val="Segoe UI"/>
        <family val="2"/>
      </rPr>
      <t> </t>
    </r>
    <r>
      <rPr>
        <sz val="11"/>
        <color rgb="FF000000"/>
        <rFont val="Segoe UI"/>
        <family val="2"/>
      </rPr>
      <t> + MAIUSC + M</t>
    </r>
  </si>
  <si>
    <t>Ripristinare le finestre ridotte a icona sul desktop</t>
  </si>
  <si>
    <r>
      <t>Tasto WINDOWS</t>
    </r>
    <r>
      <rPr>
        <b/>
        <sz val="11"/>
        <color rgb="FF000000"/>
        <rFont val="Segoe UI"/>
        <family val="2"/>
      </rPr>
      <t> </t>
    </r>
    <r>
      <rPr>
        <sz val="11"/>
        <color rgb="FF000000"/>
        <rFont val="Segoe UI"/>
        <family val="2"/>
      </rPr>
      <t> + numero</t>
    </r>
  </si>
  <si>
    <t>Aprire il desktop e avviare l'app aggiunta alla barra della applicazioni nella posizione indicata dal numero. Se l'app è già in esecuzione, passare a questa app.</t>
  </si>
  <si>
    <r>
      <t>Tasto WINDOWS</t>
    </r>
    <r>
      <rPr>
        <b/>
        <sz val="11"/>
        <color rgb="FF000000"/>
        <rFont val="Segoe UI"/>
        <family val="2"/>
      </rPr>
      <t> </t>
    </r>
    <r>
      <rPr>
        <sz val="11"/>
        <color rgb="FF000000"/>
        <rFont val="Segoe UI"/>
        <family val="2"/>
      </rPr>
      <t> + MAIUSC + numero</t>
    </r>
  </si>
  <si>
    <t>Aprire il desktop e avviare una nuova istanza dell'app aggiunta alla barra della applicazioni nella posizione indicata dal numero</t>
  </si>
  <si>
    <r>
      <t>Tasto WINDOWS</t>
    </r>
    <r>
      <rPr>
        <b/>
        <sz val="11"/>
        <color rgb="FF000000"/>
        <rFont val="Segoe UI"/>
        <family val="2"/>
      </rPr>
      <t> </t>
    </r>
    <r>
      <rPr>
        <sz val="11"/>
        <color rgb="FF000000"/>
        <rFont val="Segoe UI"/>
        <family val="2"/>
      </rPr>
      <t> + CTRL + numero</t>
    </r>
  </si>
  <si>
    <t>Aprire il desktop e passare all'ultima finestra attiva dell'app aggiunta alla barra della applicazioni nella posizione indicata dal numero</t>
  </si>
  <si>
    <r>
      <t>Tasto WINDOWS</t>
    </r>
    <r>
      <rPr>
        <b/>
        <sz val="11"/>
        <color rgb="FF000000"/>
        <rFont val="Segoe UI"/>
        <family val="2"/>
      </rPr>
      <t> </t>
    </r>
    <r>
      <rPr>
        <sz val="11"/>
        <color rgb="FF000000"/>
        <rFont val="Segoe UI"/>
        <family val="2"/>
      </rPr>
      <t> + ALT + numero</t>
    </r>
  </si>
  <si>
    <t>Aprire il desktop e aprire la Jump List per l'app aggiunta alla barra della applicazioni nella posizione indicata dal numero</t>
  </si>
  <si>
    <r>
      <t>Tasto WINDOWS</t>
    </r>
    <r>
      <rPr>
        <b/>
        <sz val="11"/>
        <color rgb="FF000000"/>
        <rFont val="Segoe UI"/>
        <family val="2"/>
      </rPr>
      <t> </t>
    </r>
    <r>
      <rPr>
        <sz val="11"/>
        <color rgb="FF000000"/>
        <rFont val="Segoe UI"/>
        <family val="2"/>
      </rPr>
      <t> + CTRL + MAIUSC + numero_x0001_</t>
    </r>
  </si>
  <si>
    <t>Aprire il desktop e una nuova istanza dell'app che si trova nella posizione specificata sulla barra della applicazioni come amministratore</t>
  </si>
  <si>
    <r>
      <t>Tasto WINDOWS</t>
    </r>
    <r>
      <rPr>
        <b/>
        <sz val="11"/>
        <color rgb="FF000000"/>
        <rFont val="Segoe UI"/>
        <family val="2"/>
      </rPr>
      <t> </t>
    </r>
    <r>
      <rPr>
        <sz val="11"/>
        <color rgb="FF000000"/>
        <rFont val="Segoe UI"/>
        <family val="2"/>
      </rPr>
      <t> + TAB</t>
    </r>
  </si>
  <si>
    <t>Aprire la visualizzazione attività</t>
  </si>
  <si>
    <r>
      <t>Tasto WINDOWS</t>
    </r>
    <r>
      <rPr>
        <b/>
        <sz val="11"/>
        <color rgb="FF000000"/>
        <rFont val="Segoe UI"/>
        <family val="2"/>
      </rPr>
      <t> </t>
    </r>
    <r>
      <rPr>
        <sz val="11"/>
        <color rgb="FF000000"/>
        <rFont val="Segoe UI"/>
        <family val="2"/>
      </rPr>
      <t> + freccia SU</t>
    </r>
  </si>
  <si>
    <t>Ingrandire la finestra</t>
  </si>
  <si>
    <r>
      <t>Tasto WINDOWS</t>
    </r>
    <r>
      <rPr>
        <b/>
        <sz val="11"/>
        <color rgb="FF000000"/>
        <rFont val="Segoe UI"/>
        <family val="2"/>
      </rPr>
      <t> </t>
    </r>
    <r>
      <rPr>
        <sz val="11"/>
        <color rgb="FF000000"/>
        <rFont val="Segoe UI"/>
        <family val="2"/>
      </rPr>
      <t> + freccia GIÙ</t>
    </r>
  </si>
  <si>
    <t>Rimuovere l'app corrente dallo schermo o ridurre a icona la finestra sul desktop</t>
  </si>
  <si>
    <r>
      <t>Tasto WINDOWS</t>
    </r>
    <r>
      <rPr>
        <b/>
        <sz val="11"/>
        <color rgb="FF000000"/>
        <rFont val="Segoe UI"/>
        <family val="2"/>
      </rPr>
      <t> </t>
    </r>
    <r>
      <rPr>
        <sz val="11"/>
        <color rgb="FF000000"/>
        <rFont val="Segoe UI"/>
        <family val="2"/>
      </rPr>
      <t> + freccia SINISTRA</t>
    </r>
  </si>
  <si>
    <t>Ingrandire l'app o la finestra sul desktop sul lato sinistro dello schermo</t>
  </si>
  <si>
    <r>
      <t>Tasto WINDOWS</t>
    </r>
    <r>
      <rPr>
        <b/>
        <sz val="11"/>
        <color rgb="FF000000"/>
        <rFont val="Segoe UI"/>
        <family val="2"/>
      </rPr>
      <t> </t>
    </r>
    <r>
      <rPr>
        <sz val="11"/>
        <color rgb="FF000000"/>
        <rFont val="Segoe UI"/>
        <family val="2"/>
      </rPr>
      <t> + freccia DESTRA</t>
    </r>
  </si>
  <si>
    <t>Ingrandire l'app o la finestra sul desktop sul lato destro dello schermo</t>
  </si>
  <si>
    <r>
      <t>Tasto WINDOWS</t>
    </r>
    <r>
      <rPr>
        <b/>
        <sz val="11"/>
        <color rgb="FF000000"/>
        <rFont val="Segoe UI"/>
        <family val="2"/>
      </rPr>
      <t> </t>
    </r>
    <r>
      <rPr>
        <sz val="11"/>
        <color rgb="FF000000"/>
        <rFont val="Segoe UI"/>
        <family val="2"/>
      </rPr>
      <t> + HOME</t>
    </r>
  </si>
  <si>
    <t>Ridurre a icona tutto tranne la finestra Active Desktop (vengono ripristinate tutte le finestre su un secondo trattino)</t>
  </si>
  <si>
    <r>
      <t>Tasto WINDOWS</t>
    </r>
    <r>
      <rPr>
        <b/>
        <sz val="11"/>
        <color rgb="FF000000"/>
        <rFont val="Segoe UI"/>
        <family val="2"/>
      </rPr>
      <t> </t>
    </r>
    <r>
      <rPr>
        <sz val="11"/>
        <color rgb="FF000000"/>
        <rFont val="Segoe UI"/>
        <family val="2"/>
      </rPr>
      <t> + MAIUSC + freccia SU</t>
    </r>
  </si>
  <si>
    <t>Allontanare le dita sulla finestra sul desktop verso le parti superiore e inferiore dello schermo</t>
  </si>
  <si>
    <r>
      <t>Tasto WINDOWS</t>
    </r>
    <r>
      <rPr>
        <b/>
        <sz val="11"/>
        <color rgb="FF000000"/>
        <rFont val="Segoe UI"/>
        <family val="2"/>
      </rPr>
      <t> </t>
    </r>
    <r>
      <rPr>
        <sz val="11"/>
        <color rgb="FF000000"/>
        <rFont val="Segoe UI"/>
        <family val="2"/>
      </rPr>
      <t> + MAIUSC + freccia GIÙ</t>
    </r>
  </si>
  <si>
    <t>Ripristinare/ridurre a icona la finestra Active Desktop verticalmente, mantenendo la larghezza</t>
  </si>
  <si>
    <r>
      <t>Tasto WINDOWS</t>
    </r>
    <r>
      <rPr>
        <b/>
        <sz val="11"/>
        <color rgb="FF000000"/>
        <rFont val="Segoe UI"/>
        <family val="2"/>
      </rPr>
      <t> </t>
    </r>
    <r>
      <rPr>
        <sz val="11"/>
        <color rgb="FF000000"/>
        <rFont val="Segoe UI"/>
        <family val="2"/>
      </rPr>
      <t> + MAIUSC + freccia SINISTRA o DESTRA</t>
    </r>
  </si>
  <si>
    <t>Spostare un'app o una finestra del desktop da un monitor a un altro</t>
  </si>
  <si>
    <r>
      <t>Tasto WINDOWS</t>
    </r>
    <r>
      <rPr>
        <b/>
        <sz val="11"/>
        <color rgb="FF000000"/>
        <rFont val="Segoe UI"/>
        <family val="2"/>
      </rPr>
      <t> </t>
    </r>
    <r>
      <rPr>
        <sz val="11"/>
        <color rgb="FF000000"/>
        <rFont val="Segoe UI"/>
        <family val="2"/>
      </rPr>
      <t xml:space="preserve"> + BARRA SPAZIATRICE</t>
    </r>
  </si>
  <si>
    <t>Alternare la visualizzazione della lingua di input e del layout di tastiera</t>
  </si>
  <si>
    <r>
      <t>Tasto WINDOWS</t>
    </r>
    <r>
      <rPr>
        <b/>
        <sz val="11"/>
        <color rgb="FF000000"/>
        <rFont val="Segoe UI"/>
        <family val="2"/>
      </rPr>
      <t> </t>
    </r>
    <r>
      <rPr>
        <sz val="11"/>
        <color rgb="FF000000"/>
        <rFont val="Segoe UI"/>
        <family val="2"/>
      </rPr>
      <t xml:space="preserve"> + CTRL + BARRA SPAZIATRICE</t>
    </r>
  </si>
  <si>
    <t>Modificare un input selezionato in precedenza</t>
  </si>
  <si>
    <r>
      <t>Tasto WINDOWS</t>
    </r>
    <r>
      <rPr>
        <b/>
        <sz val="11"/>
        <color rgb="FF000000"/>
        <rFont val="Segoe UI"/>
        <family val="2"/>
      </rPr>
      <t> </t>
    </r>
    <r>
      <rPr>
        <sz val="11"/>
        <color rgb="FF000000"/>
        <rFont val="Segoe UI"/>
        <family val="2"/>
      </rPr>
      <t xml:space="preserve"> + INVIO</t>
    </r>
  </si>
  <si>
    <t>Aprire l'Assistente vocale</t>
  </si>
  <si>
    <r>
      <t>Tasto WINDOWS</t>
    </r>
    <r>
      <rPr>
        <b/>
        <sz val="11"/>
        <color rgb="FF000000"/>
        <rFont val="Segoe UI"/>
        <family val="2"/>
      </rPr>
      <t> </t>
    </r>
    <r>
      <rPr>
        <sz val="11"/>
        <color rgb="FF000000"/>
        <rFont val="Segoe UI"/>
        <family val="2"/>
      </rPr>
      <t> + barra (/)</t>
    </r>
  </si>
  <si>
    <t>Iniziare la riconversione IME</t>
  </si>
  <si>
    <r>
      <t>Tasto WINDOWS</t>
    </r>
    <r>
      <rPr>
        <b/>
        <sz val="11"/>
        <color rgb="FF000000"/>
        <rFont val="Segoe UI"/>
        <family val="2"/>
      </rPr>
      <t> </t>
    </r>
    <r>
      <rPr>
        <sz val="11"/>
        <color rgb="FF000000"/>
        <rFont val="Segoe UI"/>
        <family val="2"/>
      </rPr>
      <t> + segno più (+) o segno meno (-)</t>
    </r>
  </si>
  <si>
    <t>Fare lo zoom avanti e indietro utilizzando la lente di ingrandimento</t>
  </si>
  <si>
    <r>
      <t>Tasto WINDOWS</t>
    </r>
    <r>
      <rPr>
        <b/>
        <sz val="11"/>
        <color rgb="FF000000"/>
        <rFont val="Segoe UI"/>
        <family val="2"/>
      </rPr>
      <t> </t>
    </r>
    <r>
      <rPr>
        <sz val="11"/>
        <color rgb="FF000000"/>
        <rFont val="Segoe UI"/>
        <family val="2"/>
      </rPr>
      <t> + ESC</t>
    </r>
  </si>
  <si>
    <t>Chiudere la lente di ingrandimento</t>
  </si>
  <si>
    <t>Tasti di scelta rapida del prompt dei comandi</t>
  </si>
  <si>
    <t>CTRL + C (o CTRL + INS)</t>
  </si>
  <si>
    <t>Copiare il testo selezionato</t>
  </si>
  <si>
    <t>Incollare il testo selezionato</t>
  </si>
  <si>
    <t>CTRL + M</t>
  </si>
  <si>
    <t>Attivare la modalità di contrassegno</t>
  </si>
  <si>
    <t>ALT + tasto di selezione</t>
  </si>
  <si>
    <t>Iniziare la selezione in modalità di blocco</t>
  </si>
  <si>
    <t>Spostare il cursore nella direzione specificata</t>
  </si>
  <si>
    <t>Spostare il cursore verso l'alto di una pagina</t>
  </si>
  <si>
    <t>Spostare il cursore verso il basso di una pagina</t>
  </si>
  <si>
    <t>CTRL + HOME (modalità di contrassegno)_x0001_</t>
  </si>
  <si>
    <t>Spostare il cursore all'inizio del buffer</t>
  </si>
  <si>
    <t>CTRL + FINE (modalità di contrassegno)_x0001_</t>
  </si>
  <si>
    <t>Spostare il cursore alla fine del buffer</t>
  </si>
  <si>
    <t>Spostarsi verso l'alto di una riga nella cronologia degli output</t>
  </si>
  <si>
    <t>Spostarsi verso il basso di una riga nella cronologia degli output</t>
  </si>
  <si>
    <t>CTRL + HOME (navigazione della cronologia)</t>
  </si>
  <si>
    <t>Se la riga di comando è vuota, spostare il viewport nella parte superiore del buffer. Altrimenti, eliminare tutti i caratteri a sinistra del cursore nella riga di comando._x0014__x0018_</t>
  </si>
  <si>
    <t>CTRL + FINE (navigazione della cronologia)</t>
  </si>
  <si>
    <t>Se la riga di comando è vuota, spostarvi il viewport. Altrimenti, eliminare tutti i caratteri a destra del cursore nella riga di comando.</t>
  </si>
  <si>
    <t>Tasti di scelta rapida per la finestra di dialogo_x0006_</t>
  </si>
  <si>
    <t>Visualizzare gli elementi nell'elenco attivo</t>
  </si>
  <si>
    <t>CTRL + TAB</t>
  </si>
  <si>
    <t>Spostarsi avanti nelle schede</t>
  </si>
  <si>
    <t>CTRL + MAIUSC + TAB</t>
  </si>
  <si>
    <t>Spostarsi indietro nelle schede</t>
  </si>
  <si>
    <t>CTRL + numero (numero compreso tra 1 e 9)</t>
  </si>
  <si>
    <t>Passare alla scheda n.</t>
  </si>
  <si>
    <t>Spostarsi avanti nelle opzioni</t>
  </si>
  <si>
    <t>Spostarsi indietro nelle opzioni</t>
  </si>
  <si>
    <t>Eseguire il comando (o selezionare l'opzione) utilizzato con quella lettera</t>
  </si>
  <si>
    <t>Selezionare o deselezionare la casella di controllo se l'opzione attiva è una casella di controllo</t>
  </si>
  <si>
    <t>Aprire una cartella a un livello superiore se una cartella è selezionata nella finestra di dialogo Salva con nome o Apri</t>
  </si>
  <si>
    <t>Selezionare un pulsante se l'opzione attiva è un gruppo di pulsanti di opzione</t>
  </si>
  <si>
    <t>Tasti di scelta rapida di Esplora file</t>
  </si>
  <si>
    <t>ALT + D</t>
  </si>
  <si>
    <t>Selezionare la barra degli indirizzi</t>
  </si>
  <si>
    <t>CTRL + E</t>
  </si>
  <si>
    <t>Selezionare la casella di ricerca</t>
  </si>
  <si>
    <t>CTRL + F</t>
  </si>
  <si>
    <t>CTRL + N</t>
  </si>
  <si>
    <t>Aprire una nuova finestra</t>
  </si>
  <si>
    <t>CTRL + W</t>
  </si>
  <si>
    <t>Chiudere la finestra attiva</t>
  </si>
  <si>
    <t>CTRL + rotellina di scorrimento del mouse</t>
  </si>
  <si>
    <t>Modificare le dimensioni e l'aspetto delle icone di file e cartelle</t>
  </si>
  <si>
    <t>CTRL + MAIUSC + E_x0002_</t>
  </si>
  <si>
    <t>Visualizzare tutte le cartelle sopra la cartella selezionata</t>
  </si>
  <si>
    <t>CTRL + MAIUSC + N</t>
  </si>
  <si>
    <t>Creare una nuova cartella_x0002_</t>
  </si>
  <si>
    <t>BLOC NUM + asterisco (*)</t>
  </si>
  <si>
    <t>Visualizzare tutte le sottocartelle sotto la cartella selezionata</t>
  </si>
  <si>
    <t>BLOC NUM + segno più (+)</t>
  </si>
  <si>
    <t>Visualizzare il contenuto della cartella selezionata</t>
  </si>
  <si>
    <t>BLOC NUM + segno meno (-)</t>
  </si>
  <si>
    <t>Comprimere la cartella selezionata</t>
  </si>
  <si>
    <t>ALT + P</t>
  </si>
  <si>
    <t>Visualizzare il pannello di anteprima</t>
  </si>
  <si>
    <t>Aprire la finestra di dialogo Proprietà per l'elemento selezionato</t>
  </si>
  <si>
    <t>Visualizzare la cartella successiva</t>
  </si>
  <si>
    <t>ALT + freccia SU</t>
  </si>
  <si>
    <t>Visualizzare la cartella in cui era presente la cartella</t>
  </si>
  <si>
    <t>Visualizzare la cartella precedente</t>
  </si>
  <si>
    <t>Visualizzare la selezione corrente (se compressa) o selezionare la prima sottocartella</t>
  </si>
  <si>
    <t>Comprimere la selezione corrente (se espansa) o selezionare la cartella in cui era presente la cartella</t>
  </si>
  <si>
    <t>Visualizzare la parte inferiore della finestra attiva</t>
  </si>
  <si>
    <t>Visualizzare la parte superiore della finestra attiva</t>
  </si>
  <si>
    <t>F11</t>
  </si>
  <si>
    <t>Ingrandire o ridurre a icona la finestra attiva</t>
  </si>
  <si>
    <t>Tasti di scelta rapida per desktop virtuali</t>
  </si>
  <si>
    <t>Tasto WINDOWS  + TAB</t>
  </si>
  <si>
    <t>Tasto WINDOWS  + CTRL + D</t>
  </si>
  <si>
    <t>Aggiungere un desktop virtuale</t>
  </si>
  <si>
    <t>Tasto WINDOWS  + CTRL + freccia DESTRA</t>
  </si>
  <si>
    <t>Passare tra i desktop virtuali creati a destra</t>
  </si>
  <si>
    <t>Tasto WINDOWS  + CTRL + freccia SINISTRA</t>
  </si>
  <si>
    <t>Passare tra i desktop virtuali creati a sinistra</t>
  </si>
  <si>
    <t>Tasto WINDOWS  + CTRL + F4</t>
  </si>
  <si>
    <t>Chiudere il desktop virtuale in uso</t>
  </si>
  <si>
    <t>Tasti di scelta rapida per la barra delle applicazioni </t>
  </si>
  <si>
    <t>MAIUSC+clic su un pulsante della barra delle applicazioni</t>
  </si>
  <si>
    <t>Aprire un'app o aprire rapidamente un'altra istanza di un'app</t>
  </si>
  <si>
    <t>CTRL + MAIUSC + clic su un pulsante della barra delle applicazioni</t>
  </si>
  <si>
    <t>Aprire un'app come amministratore</t>
  </si>
  <si>
    <t>CTRL + clic destro su un pulsante della barra delle applicazioni</t>
  </si>
  <si>
    <t>Mostrare il menu della finestra per l'app</t>
  </si>
  <si>
    <t>CTRL + clic destro su un pulsante della barra delle applicazioni raggruppato</t>
  </si>
  <si>
    <t>Mostrare il menu della finestra per il gruppo</t>
  </si>
  <si>
    <t>CTRL + clic su un pulsante della barra delle applicazioni raggruppato</t>
  </si>
  <si>
    <t>Scorrere le finestre del gruppo</t>
  </si>
  <si>
    <t>Tasti di scelta rapida per le impostazioni</t>
  </si>
  <si>
    <t>Tasto WINDOWS  + I</t>
  </si>
  <si>
    <t>Aprire le impostazioni</t>
  </si>
  <si>
    <t>Tornare alla pagina iniziale delle impostazioni</t>
  </si>
  <si>
    <t>Digitare in qualsiasi pagina con la casella di ricerca</t>
  </si>
  <si>
    <t>Impostazioni di ricerca</t>
  </si>
  <si>
    <t>Altri tasti di scelta rapida</t>
  </si>
  <si>
    <t>﻿Tasti di scelta rapida nelle app</t>
  </si>
  <si>
    <t>Tasti di scelta rapida di Windows per l'accessibilità</t>
  </si>
  <si>
    <t>Tasti di scelta rapida in Microsoft Surface Hub</t>
  </si>
  <si>
    <t>Tasti di scelta rapida in Continuum per i telefoni</t>
  </si>
  <si>
    <t>﻿</t>
  </si>
  <si>
    <t>Tasti scelta rapida Windows</t>
  </si>
  <si>
    <t>https://support.office.com/it-it/article/Scelte-rapide-da-tastiera-e-tasti-funzione-di-Excel-per-Windows-1798d9d5-842a-42b8-9c99-9b7213f0040f</t>
  </si>
  <si>
    <t>&lt;== Prelevato da</t>
  </si>
  <si>
    <t>Scelte rapide da tastiera e tasti funzione di Excel per Windows</t>
  </si>
  <si>
    <r>
      <t xml:space="preserve">Si applica a: Excel 2016 Excel 2013 Excel 2010 Excel 2007 </t>
    </r>
    <r>
      <rPr>
        <i/>
        <sz val="15.4"/>
        <color rgb="FF363636"/>
        <rFont val="Arial"/>
        <family val="2"/>
      </rPr>
      <t>Altro...</t>
    </r>
    <r>
      <rPr>
        <i/>
        <sz val="15.4"/>
        <color rgb="FF767676"/>
        <rFont val="Arial"/>
        <family val="2"/>
      </rPr>
      <t xml:space="preserve"> </t>
    </r>
    <r>
      <rPr>
        <i/>
        <sz val="15.4"/>
        <color rgb="FF363636"/>
        <rFont val="Arial"/>
        <family val="2"/>
      </rPr>
      <t>Comprimi</t>
    </r>
  </si>
  <si>
    <t>Questo articolo descrive le scelte rapide da tastiera, i tasti funzione e altri tasti di scelta rapida per Microsoft Excel. Include le scelte rapide da tastiera che è possibile usare per accedere alla barra multifunzione.</t>
  </si>
  <si>
    <r>
      <t>Fare clic su una delle schede seguenti per istruzioni specifiche per la versione di Excel</t>
    </r>
    <r>
      <rPr>
        <sz val="15.4"/>
        <color rgb="FF363636"/>
        <rFont val="Arial"/>
        <family val="2"/>
      </rPr>
      <t>. Sono elencati prima gli argomenti per Excel per Windows, quindi quelli per Mac.</t>
    </r>
  </si>
  <si>
    <t>2016 2013 2010 2007 Excel 2016 per Mac Excel 2011 per Mac/iPad</t>
  </si>
  <si>
    <r>
      <t xml:space="preserve">Questo articolo descrive le scelte rapide da tastiera, i tasti funzione e altri tasti di scelta rapida comuni per </t>
    </r>
    <r>
      <rPr>
        <sz val="15.4"/>
        <color rgb="FF363636"/>
        <rFont val="Arial"/>
        <family val="2"/>
      </rPr>
      <t>Excel 2016</t>
    </r>
    <r>
      <rPr>
        <sz val="15.4"/>
        <color rgb="FF363636"/>
        <rFont val="Arial"/>
        <family val="2"/>
      </rPr>
      <t>. Include le scelte rapide da tastiera che è possibile usare per accedere alla barra multifunzione.</t>
    </r>
  </si>
  <si>
    <r>
      <t>Suggerimento :</t>
    </r>
    <r>
      <rPr>
        <sz val="15.4"/>
        <color rgb="FF363636"/>
        <rFont val="Arial"/>
        <family val="2"/>
      </rPr>
      <t> Per mantenere il riferimento disponibile quando si lavora, è consigliabile stampare questo argomento. Per stampare questo argomento, premere CTRL+P.</t>
    </r>
  </si>
  <si>
    <t>Nota : Se un'azione che si usa spesso non è associata a una combinazione di tasti, è possibile registrare una macro per crearne una.</t>
  </si>
  <si>
    <r>
      <t>Importante :</t>
    </r>
    <r>
      <rPr>
        <sz val="15.4"/>
        <color rgb="FF363636"/>
        <rFont val="Arial"/>
        <family val="2"/>
      </rPr>
      <t> </t>
    </r>
  </si>
  <si>
    <t>Queste scelte rapide da tastiera fanno riferimento al layout della tastiera italiana. I tasti degli altri layout potrebbero non corrispondere esattamente a quelli di questa tastiera.</t>
  </si>
  <si>
    <t>Se una scelta rapida da tastiera richiede di premere due o più tasti contemporaneamente, i tasti sono separati da un segno più (+). Se è necessario premere un tasto immediatamente dopo un altro, i tasti sono separati da una virgola (,).</t>
  </si>
  <si>
    <t>Funzionamento delle scelte rapide da tastiera precedenti</t>
  </si>
  <si>
    <t>Le scelte rapide da tastiera che iniziano con CTRL funzionano ancora in Excel 2016. È ancora possibile ad esempio usare CTRL+C per copiare negli Appunti e CTRL+V per incollare.</t>
  </si>
  <si>
    <t>È anche possibile usare la maggior parte dei tasti di scelta rapida in combinazione con ALT e un menu. È tuttavia necessario ricordare a memoria la combinazione, in quanto non vengono visualizzati suggerimenti per la sequenza di lettere da premere. Se ad esempio si prova a premere ALT e quindi uno dei tasti di menu usati nelle versioni precedenti, ad esempio M (Modifica), V (Visualizza), I (Inserisci) e così via, viene visualizzato un messaggio che indica che si sta usando un tasto di scelta di una versione precedente di Microsoft Office. Se si conosce l'intera sequenza è possibile usarla e avviare il comando. In caso contrario, premere ESC e usare i quadratini dei suggerimenti tasti di scelta.</t>
  </si>
  <si>
    <t>Scelte rapida da tastiera per spostarsi sulla barra multifunzione</t>
  </si>
  <si>
    <r>
      <t xml:space="preserve">Se non si conosce il funzionamento della barra multifunzione, le informazioni di questa sezione aiutano a comprendere il modello di scelte rapide da tastiera della barra multifunzione. Nella barra multifunzione sono disponibili nuovi collegamenti, denominati </t>
    </r>
    <r>
      <rPr>
        <sz val="15.4"/>
        <color rgb="FF363636"/>
        <rFont val="Arial"/>
        <family val="2"/>
      </rPr>
      <t>suggerimenti tasti di scelta</t>
    </r>
    <r>
      <rPr>
        <sz val="15.4"/>
        <color rgb="FF363636"/>
        <rFont val="Arial"/>
        <family val="2"/>
      </rPr>
      <t>, che è possibile visualizzare quando si preme ALT. La barra multifunzione raggruppa i comandi correlati in schede. Ad esempio, nella scheda Home il gruppo Numeri include il comando Formato numero.</t>
    </r>
  </si>
  <si>
    <r>
      <t xml:space="preserve">Per visualizzare una scheda sulla barra multifunzione, premere il tasto corrispondente, ad esempio premere il tasto C per la scheda </t>
    </r>
    <r>
      <rPr>
        <sz val="15.4"/>
        <color rgb="FF363636"/>
        <rFont val="Arial"/>
        <family val="2"/>
      </rPr>
      <t>Inserisci</t>
    </r>
    <r>
      <rPr>
        <sz val="15.4"/>
        <color rgb="FF363636"/>
        <rFont val="Arial"/>
        <family val="2"/>
      </rPr>
      <t xml:space="preserve"> o il tasto U per la scheda </t>
    </r>
    <r>
      <rPr>
        <sz val="15.4"/>
        <color rgb="FF363636"/>
        <rFont val="Arial"/>
        <family val="2"/>
      </rPr>
      <t>Formule</t>
    </r>
    <r>
      <rPr>
        <sz val="15.4"/>
        <color rgb="FF363636"/>
        <rFont val="Arial"/>
        <family val="2"/>
      </rPr>
      <t>. Verranno visualizzati tutti i quadratini dei suggerimenti tasti di scelta per i pulsanti di questa scheda. Premere quindi il tasto per il pulsante desiderato.</t>
    </r>
  </si>
  <si>
    <t>Per passare alla barra multifunzione, premere ALT e quindi usare i tasti freccia DESTRA e freccia SINISTRA per spostarsi tra le schede.</t>
  </si>
  <si>
    <t>Per nascondere la barra multifunzione in modo da lasciare più spazio ai dati, premere CTRL+F1. Ripetere questa sequenza per visualizzare di nuovo la barra multifunzione.</t>
  </si>
  <si>
    <t>Accedere ai testi di scelta della barra multifunzione</t>
  </si>
  <si>
    <t>Per passare direttamente a una scheda della barra multifunzione, premere uno dei tasti di scelta seguenti:</t>
  </si>
  <si>
    <t xml:space="preserve">Per </t>
  </si>
  <si>
    <t>Premere</t>
  </si>
  <si>
    <t>Aprire la casella Aiutami sulla barra multifunzione e digitare un termine di ricerca per ricevere assistenza o accedere ai contenuti della Guida.</t>
  </si>
  <si>
    <t>ALT+X e immettere il termine di ricerca.</t>
  </si>
  <si>
    <t>Aprire la pagina File e usare la visualizzazione Backstage.</t>
  </si>
  <si>
    <t>ALT+F</t>
  </si>
  <si>
    <t>Aprire la scheda Home per formattare testo e numeri e usare lo strumento Trova.</t>
  </si>
  <si>
    <t>ALT+H</t>
  </si>
  <si>
    <t>Aprire la scheda Inserisci per inserire tabelle pivot, grafici, componenti aggiuntivi, grafici sparkline, immagini, forme, intestazioni o caselle di testo.</t>
  </si>
  <si>
    <t>Aprire la pagina Layout di pagina per usare temi, configurare la pagina, ridimensionare e allineare elementi.</t>
  </si>
  <si>
    <t>Aprire la scheda Formule per inserire, tenere traccia e personalizzare funzioni e calcoli.</t>
  </si>
  <si>
    <t>Aprire la scheda Dati per connettere, ordinare, filtrare, analizzare e usare i dati.</t>
  </si>
  <si>
    <t>Aprire la scheda Revisione per controllare l'ortografia, aggiungere commenti e proteggere fogli e cartelle di lavoro.</t>
  </si>
  <si>
    <t>Aprire la scheda Visualizza per visualizzare l'anteprima di interruzioni di pagina e layout, mostrare o nascondere linee della griglia e intestazioni, impostare il livello di zoom, gestire finestre e riquadri e visualizzare le macro.</t>
  </si>
  <si>
    <t>ALT+N</t>
  </si>
  <si>
    <t>Inizio pagina</t>
  </si>
  <si>
    <t>Usare le schede e i menu della barra multifunzione con la tastiera</t>
  </si>
  <si>
    <t>Selezionare la scheda attiva della barra multifunzione e attivare i tasti di scelta.</t>
  </si>
  <si>
    <t>ALT o F10 Per spostarsi in una scheda diversa, usare i tasti di scelta o i tasti di direzione.</t>
  </si>
  <si>
    <t>Spostare lo stato attivo sui comandi della barra multifunzione.</t>
  </si>
  <si>
    <t>Spostarsi rispettivamente verso il basso, verso l'alto, verso sinistra o verso destra tra gli elementi della barra multifunzione.</t>
  </si>
  <si>
    <t>Freccia GIÙ, freccia SU, freccia SINISTRA o freccia DESTRA</t>
  </si>
  <si>
    <t>Attivare un pulsante selezionato</t>
  </si>
  <si>
    <t>Aprire l'elenco di un comando selezionato.</t>
  </si>
  <si>
    <t>Tasto freccia GIÙ</t>
  </si>
  <si>
    <t>Aprire il menu per un pulsante selezionato.</t>
  </si>
  <si>
    <t>ALT+Freccia GIÙ</t>
  </si>
  <si>
    <t>Spostarsi sul comando successivo di un menu o un sottomenu aperto.</t>
  </si>
  <si>
    <t>Espandere o comprimere la barra multifunzione.</t>
  </si>
  <si>
    <t>Ctrl+F1</t>
  </si>
  <si>
    <t>Aprire un menu di scelta rapida.</t>
  </si>
  <si>
    <t>MAIUSC+F10 oppure</t>
  </si>
  <si>
    <t>Tasto per aprire il menu di scelta rapida</t>
  </si>
  <si>
    <t>Passare al sottomenu di un menu principale aperto o selezionato.</t>
  </si>
  <si>
    <t>Tasto freccia SINISTRA</t>
  </si>
  <si>
    <t>Scelte rapide da tastiera usate di frequente</t>
  </si>
  <si>
    <t>Questa tabella contiene le scelte rapide da tastiera usate più di frequente in Excel 2016.</t>
  </si>
  <si>
    <t>Chiudere un foglio di calcolo</t>
  </si>
  <si>
    <t>CTRL+ALT+W</t>
  </si>
  <si>
    <t>Aprire un foglio di calcolo</t>
  </si>
  <si>
    <t>ALT+F12</t>
  </si>
  <si>
    <r>
      <t xml:space="preserve">Passare alla scheda </t>
    </r>
    <r>
      <rPr>
        <sz val="15.4"/>
        <color rgb="FF363636"/>
        <rFont val="Arial"/>
        <family val="2"/>
      </rPr>
      <t>Home</t>
    </r>
  </si>
  <si>
    <t>Salvare un foglio di calcolo</t>
  </si>
  <si>
    <t>Copiare</t>
  </si>
  <si>
    <t>Incollare</t>
  </si>
  <si>
    <t>Annullare</t>
  </si>
  <si>
    <t>Rimuovere tutto il contenuto della cella</t>
  </si>
  <si>
    <t>Scegliere un colore di riempimento</t>
  </si>
  <si>
    <t>ALT+H, N, S</t>
  </si>
  <si>
    <t>Tagliare</t>
  </si>
  <si>
    <r>
      <t xml:space="preserve">Passare alla scheda </t>
    </r>
    <r>
      <rPr>
        <sz val="15.4"/>
        <color rgb="FF363636"/>
        <rFont val="Arial"/>
        <family val="2"/>
      </rPr>
      <t>Inserisci</t>
    </r>
  </si>
  <si>
    <t>Grassetto</t>
  </si>
  <si>
    <t>Allineare al centro il contenuto della cella</t>
  </si>
  <si>
    <t>Alt+H, K</t>
  </si>
  <si>
    <r>
      <t xml:space="preserve">Passare alla scheda </t>
    </r>
    <r>
      <rPr>
        <sz val="15.4"/>
        <color rgb="FF363636"/>
        <rFont val="Arial"/>
        <family val="2"/>
      </rPr>
      <t>Layout di pagina</t>
    </r>
  </si>
  <si>
    <r>
      <t xml:space="preserve">Passare alla scheda </t>
    </r>
    <r>
      <rPr>
        <sz val="15.4"/>
        <color rgb="FF363636"/>
        <rFont val="Arial"/>
        <family val="2"/>
      </rPr>
      <t>Dati</t>
    </r>
  </si>
  <si>
    <r>
      <t xml:space="preserve">Passare alla scheda </t>
    </r>
    <r>
      <rPr>
        <sz val="15.4"/>
        <color rgb="FF363636"/>
        <rFont val="Arial"/>
        <family val="2"/>
      </rPr>
      <t>Visualizza</t>
    </r>
  </si>
  <si>
    <t>Formattare una cella dal menu di scelta rapida</t>
  </si>
  <si>
    <t>Aggiungere bordi</t>
  </si>
  <si>
    <t>ALT+H, B, B</t>
  </si>
  <si>
    <t>Eliminare una colonna</t>
  </si>
  <si>
    <t>ALT+H, M, L, quindi I</t>
  </si>
  <si>
    <r>
      <t xml:space="preserve">Passare alla scheda </t>
    </r>
    <r>
      <rPr>
        <sz val="15.4"/>
        <color rgb="FF363636"/>
        <rFont val="Arial"/>
        <family val="2"/>
      </rPr>
      <t>Formule</t>
    </r>
  </si>
  <si>
    <t>Spostarsi tra celle: scelte rapide da tastiera</t>
  </si>
  <si>
    <t>Spostarsi alla cella precedente di un foglio di lavoro o all'opzione precedente di una finestra di dialogo.</t>
  </si>
  <si>
    <t>Spostarsi di una cella in alto in un foglio di lavoro.</t>
  </si>
  <si>
    <t>Tasto freccia SU</t>
  </si>
  <si>
    <t>Spostarsi di una cella in basso in un foglio di lavoro.</t>
  </si>
  <si>
    <t>Spostarsi di una cella a sinistra in un foglio di lavoro.</t>
  </si>
  <si>
    <t>Spostarsi di una cella a destra in un foglio di lavoro.</t>
  </si>
  <si>
    <t>Tasto freccia DESTRA</t>
  </si>
  <si>
    <t>Spostarsi verso il bordo dell'area dati corrente in un foglio di lavoro.</t>
  </si>
  <si>
    <t>CTRL+tasto di direzione</t>
  </si>
  <si>
    <t>Attivare la modalità Fine, spostarsi nella successiva cella non vuota della stessa colonna o riga della cella attiva e disattivare la modalità Fine. Se le celle sono vuote, spostarsi nell'ultima cella della riga o della colonna.</t>
  </si>
  <si>
    <t>FINE, tasto di direzione</t>
  </si>
  <si>
    <t>Spostarsi nell'ultima cella di un foglio di lavoro, nella riga più in basso usata della colonna più a destra usata.</t>
  </si>
  <si>
    <t>Estendere la selezione delle celle fino all'ultima cella usata nel foglio di lavoro (angolo in basso a destra)</t>
  </si>
  <si>
    <t>Spostarsi nella cella nell'angolo in alto a sinistra della finestra quando BLOC SCORR è attivato.</t>
  </si>
  <si>
    <t>HOME+BLOC SCORR</t>
  </si>
  <si>
    <t>Spostarsi all'inizio di una riga di un foglio di lavoro. HOME Spostarsi all'inizio di un foglio di lavoro.</t>
  </si>
  <si>
    <t>Spostarsi di una schermata in basso in un foglio di lavoro.</t>
  </si>
  <si>
    <t>Spostarsi nel foglio di lavoro successivo di una cartella di lavoro.</t>
  </si>
  <si>
    <t>Spostarsi di una schermata a destra in un foglio di lavoro.</t>
  </si>
  <si>
    <t>Spostarsi di una schermata in alto in un foglio di lavoro.</t>
  </si>
  <si>
    <t>Spostarsi di una schermata a sinistra in un foglio di lavoro.</t>
  </si>
  <si>
    <t>Spostarsi nel foglio precedente di una cartella di lavoro.</t>
  </si>
  <si>
    <t>Spostarsi di una cella a destra in un foglio di lavoro. Oppure, in un foglio di lavoro protetto, spostarsi tra celle non bloccate.</t>
  </si>
  <si>
    <t>Effettuare selezioni ed eseguire azioni: scelte rapide da tastiera</t>
  </si>
  <si>
    <t>Selezionare l'intero foglio di lavoro.</t>
  </si>
  <si>
    <t>CTRL+5 (Tn) o CTRL+MAIUSC+BARRA SPAZIATRICE</t>
  </si>
  <si>
    <t>Selezionare il foglio corrente e quello successivo di una cartella di lavoro.</t>
  </si>
  <si>
    <t>CTRL+MAIUSC+PGGIÙ</t>
  </si>
  <si>
    <t>Selezionare il foglio corrente e quello precedente di una cartella di lavoro.</t>
  </si>
  <si>
    <t>CTRL+MAIUSC+PGSU</t>
  </si>
  <si>
    <t>Estendere la selezione di una cella.</t>
  </si>
  <si>
    <t>Estendere la selezione di celle all'ultima cella non vuota della stessa riga o colonna della cella attiva oppure, se la cella successiva è vuota, alla successiva cella non vuota.</t>
  </si>
  <si>
    <t>CTRL+MAIUSC+tasto di direzione</t>
  </si>
  <si>
    <t>Attivare la modalità di estensione e usare i tasti di direzione per estendere una selezione. Premere di nuovo per disattivare.</t>
  </si>
  <si>
    <t>Attivare la modalità di estensione e usare i tasti di direzione per estendere una selezione. Premere di nuovo per disattivare. F8</t>
  </si>
  <si>
    <t>Aggiungere una cella o un intervallo non adiacente a una selezione di celle con i tasti di direzione.</t>
  </si>
  <si>
    <t>Iniziare una nuova riga nella stessa cella</t>
  </si>
  <si>
    <t>Riempire l'intervallo di celle selezionato con l'immissione corrente.</t>
  </si>
  <si>
    <t>Completare l'immissione di cella e selezionare la cella soprastante.</t>
  </si>
  <si>
    <t>Selezionare un'intera colonna di un foglio di lavoro.</t>
  </si>
  <si>
    <t>Selezionare un'intera riga di un foglio di lavoro.</t>
  </si>
  <si>
    <t>Se è selezionato un oggetto, selezionare tutti gli oggetti di un foglio di lavoro.</t>
  </si>
  <si>
    <t>Estendere la selezione di celle all'inizio del foglio di lavoro.</t>
  </si>
  <si>
    <t>Selezionare l'area corrente se il foglio di lavoro contiene dati. Premere una seconda volta per selezionare l'area corrente e le relative righe di riepilogo. Premere una terza volta per selezionare l'intero foglio di lavoro.</t>
  </si>
  <si>
    <t>Selezionare l'area corrente intorno alla cella attiva oppure un intero rapporto di tabella pivot.</t>
  </si>
  <si>
    <t>CTRL+MAIUSC+asterisco (*)</t>
  </si>
  <si>
    <t>Selezionare il primo comando del menu quando è visibile un menu o un sottomenu.</t>
  </si>
  <si>
    <t>Ripetere l'ultimo comando o azione, se possibile.</t>
  </si>
  <si>
    <t>CTRL+Y</t>
  </si>
  <si>
    <t>Annullare l'ultima operazione.</t>
  </si>
  <si>
    <t>Formato delle celle: scelte rapide da tastiera</t>
  </si>
  <si>
    <t>Formattare una cella con la finestra di dialogo Formato celle.</t>
  </si>
  <si>
    <t>Formattare i tipi di carattere nella finestra di dialogo Formato celle.</t>
  </si>
  <si>
    <t>CTRL+MAIUSC+F o CTRL+MAIUSC+P</t>
  </si>
  <si>
    <t>Modificare la cella attiva e spostare il punto di inserimento alla fine del relativo contenuto. Oppure, se la modifica è disattivata per la cella, spostare il punto di inserimento nella barra della formula. Se si sta modificando una formula, attivare o disattivare la modalità Puntamento per poter usare i tasti di direzione per creare un riferimento.</t>
  </si>
  <si>
    <t>Aggiungere o modificare un commento di cella.</t>
  </si>
  <si>
    <t>Inserire celle vuote con la finestra di dialogo Inserisci.</t>
  </si>
  <si>
    <t>CTRL+PIÙ (+)</t>
  </si>
  <si>
    <t>Visualizzare la finestra di dialogo Elimina per eliminare le celle selezionate.</t>
  </si>
  <si>
    <t>CTRL+segno meno (-)</t>
  </si>
  <si>
    <t>Immettere l'ora corrente.</t>
  </si>
  <si>
    <t>CTRL+MAIUSC+due punti (:)</t>
  </si>
  <si>
    <t>Immettere a data corrente.</t>
  </si>
  <si>
    <t>CTRL+punto e virgola (;)</t>
  </si>
  <si>
    <t>Passare tra la visualizzazione di valori o formule di celle nel foglio di lavoro.</t>
  </si>
  <si>
    <t>CTRL+accento grave (`)</t>
  </si>
  <si>
    <t>Copiare una formula dalla cella che si trova sopra la cella attiva nella cella o nella barra della formula.</t>
  </si>
  <si>
    <t>CTRL+apostrofo (')</t>
  </si>
  <si>
    <t>Spostare le celle selezionate.</t>
  </si>
  <si>
    <t>Copiare le celle selezionate.</t>
  </si>
  <si>
    <t>Incollare il contenuto nel punto di inserimento, sostituendo la selezione.</t>
  </si>
  <si>
    <t>Incollare il contenuto usando la finestra di dialogo Incolla speciale.</t>
  </si>
  <si>
    <t>CTRL+ALT+V</t>
  </si>
  <si>
    <t>Applicare o rimuovere la formattazione in corsivo.</t>
  </si>
  <si>
    <t>CTRL+C o CTRL+3</t>
  </si>
  <si>
    <t>Applicare o rimuovere la formattazione in grassetto.</t>
  </si>
  <si>
    <t>CTRL+G o CTRL+2</t>
  </si>
  <si>
    <t>Sottolineare il testo o rimuovere la sottolineatura.</t>
  </si>
  <si>
    <t>CTRL+S o CTRL+4</t>
  </si>
  <si>
    <t>Applicare o rimuovere il formato barrato.</t>
  </si>
  <si>
    <t>CTRL+5</t>
  </si>
  <si>
    <t>Nascondere oggetti, mostrare oggetti e mostrare i segnaposto per gli oggetti alternativamente.</t>
  </si>
  <si>
    <t>Applicare la bordatura alle celle selezionate.</t>
  </si>
  <si>
    <t>CTRL+MAIUSC+e commerciale (&amp;)</t>
  </si>
  <si>
    <t>Rimuovere la bordatura dalle celle selezionate.</t>
  </si>
  <si>
    <t>CTRL+MAIUSC+carattere di sottolineatura (_)</t>
  </si>
  <si>
    <t>Visualizzare o nascondere i simboli della struttura.</t>
  </si>
  <si>
    <t>Nascondere le righe selezionate.</t>
  </si>
  <si>
    <t>CTRL+9</t>
  </si>
  <si>
    <t>Nascondere le colonne selezionate.</t>
  </si>
  <si>
    <t>CTRL+0</t>
  </si>
  <si>
    <t>Usare il comando Ricopia in basso per copiare il contenuto e il formato della cella in cima alla colonna di un intervallo selezionato nelle celle sottostanti.</t>
  </si>
  <si>
    <t>‎CTRL+D</t>
  </si>
  <si>
    <t>Usare il comando Ricopia a destra per copiare il contenuto e il formato della cella all'estrema sinistra di un intervallo selezionato nelle celle a destra.</t>
  </si>
  <si>
    <t>CTRL+R</t>
  </si>
  <si>
    <t>Applicare il formato numero Generale.</t>
  </si>
  <si>
    <t>CTRL+MAIUSC+ tilde (~)</t>
  </si>
  <si>
    <t>Applicare il formato Valuta con due posizioni decimali (i numeri negativi sono indicati tra parentesi).</t>
  </si>
  <si>
    <t>CTRL+MAIUSC+segno del dollaro ($)</t>
  </si>
  <si>
    <t>Applicare il formato Percentuale senza posizioni decimali.</t>
  </si>
  <si>
    <t>CTRL+MAIUSC+percentuale (%)</t>
  </si>
  <si>
    <t>Applicare il formato numero Scientifico con due posizioni decimali.</t>
  </si>
  <si>
    <t>CTRL+MAIUSC+accento circonflesso (^)</t>
  </si>
  <si>
    <t>Applicare il formato Data con giorno, mese e anno.</t>
  </si>
  <si>
    <t>CTRL+MAIUSC+cancelletto (#)</t>
  </si>
  <si>
    <t>Applicare il formato Ora con l'ora e il minuto e AM o PM.</t>
  </si>
  <si>
    <t>CTRL+MAIUSC+chiocciola (@)</t>
  </si>
  <si>
    <t>Applicare il formato Numero con due posizioni decimali, separatore delle migliaia e segno meno (-) per i valori negativi</t>
  </si>
  <si>
    <t>CTRL+MAIUSC+punto esclamativo (!)</t>
  </si>
  <si>
    <t>Creare o modificare un collegamento ipertestuale</t>
  </si>
  <si>
    <t>CTRL+K</t>
  </si>
  <si>
    <t>Controllare l'ortografia nel foglio di lavoro attivo o nell'intervallo selezionato.</t>
  </si>
  <si>
    <t>Visualizzare le opzioni di Analisi rapida per le celle selezionate che contengono dati.</t>
  </si>
  <si>
    <t>Visualizzare la finestra di dialogo Crea tabella.</t>
  </si>
  <si>
    <t>CTRL+T o CTRL+L</t>
  </si>
  <si>
    <t>Lavorare con dati, funzioni e la barra della formula: scelte rapide da tastiera</t>
  </si>
  <si>
    <t>Selezionare un intero rapporto di tabella pivot</t>
  </si>
  <si>
    <t>Espandere o ridurre la barra della formula.</t>
  </si>
  <si>
    <t>CTRL+MAIUSC+U</t>
  </si>
  <si>
    <t>Annullare l'immissione di dati nella cella o nella barra della formula.</t>
  </si>
  <si>
    <t>Completare un'immissione nella barra della formula e selezionare la cella sottostante.</t>
  </si>
  <si>
    <t>Spostare il cursore alla fine del testo nella barra della formula.</t>
  </si>
  <si>
    <t>Selezionare tutto il testo nella barra della formula dalla posizione del cursore alla fine.</t>
  </si>
  <si>
    <t>Calcolare tutti i fogli di lavoro di tutte le cartelle di lavoro aperte.</t>
  </si>
  <si>
    <t>Calcolare il foglio di lavoro attivo.</t>
  </si>
  <si>
    <t>Calcolare tutti i fogli di lavoro di tutte le cartelle di lavoro aperte, indipendentemente dal fatto che siano state modificate o meno dopo l'ultimo calcolo.</t>
  </si>
  <si>
    <t>CTRL+ALT+F9 </t>
  </si>
  <si>
    <t>Verificare le formule dipendenti e quindi calcolare tutte le celle in tutte le cartelle di lavoro aperte, incluse le celle su cui non è necessario effettuare il calcolo.</t>
  </si>
  <si>
    <t>Visualizzare il menu o il messaggio per un pulsante Controllo errori.</t>
  </si>
  <si>
    <t>ALT+MAIUSC+F10</t>
  </si>
  <si>
    <t>Visualizzare la finestra di dialogo Argomenti funzione quando in una formula il punto di inserimento si trova a destra di un nome di funzione.</t>
  </si>
  <si>
    <t>CTRL+A</t>
  </si>
  <si>
    <t>Inserire i nomi degli argomenti e le parentesi quando in una formula il punto di inserimento si trova a destra di un nome di funzione.</t>
  </si>
  <si>
    <t>Richiama Anteprima suggerimenti per riconoscere automaticamente i modelli nelle colonne adiacenti e riempire quella corrente</t>
  </si>
  <si>
    <t>CTRL+E</t>
  </si>
  <si>
    <t>Applicare ciclicamente tutte le combinazioni di riferimenti assoluti e relativi in una formula, se è selezionato un riferimento di cella o un intervallo.</t>
  </si>
  <si>
    <t>Inserire una funzione.</t>
  </si>
  <si>
    <t>Copiare il valore dalla cella che si trova sopra la cella attiva nella cella o nella barra della formula.</t>
  </si>
  <si>
    <t>CTRL+MAIUSC+virgoletta dritta (")</t>
  </si>
  <si>
    <t>Creare un grafico incorporato dei dati dell'intervallo corrente.</t>
  </si>
  <si>
    <t>ALT+F1</t>
  </si>
  <si>
    <t>Creare un grafico dei dati dell'intervallo corrente in un foglio grafico separato.</t>
  </si>
  <si>
    <t>Definire un nome da usare nei riferimenti.</t>
  </si>
  <si>
    <t>ALT+U, 9, D</t>
  </si>
  <si>
    <t>Incollare un nome dalla finestra di dialogo Incolla nome, se sono stati definiti nomi nella cartella di lavoro.</t>
  </si>
  <si>
    <t>Spostarsi nel primo campo del record successivo di un modulo dati.</t>
  </si>
  <si>
    <t>Creare, eseguire, modificare o eliminare una macro.</t>
  </si>
  <si>
    <t>Aprire Microsoft Visual Basic, Applications Edition (VBA).</t>
  </si>
  <si>
    <t>Tasti funzione</t>
  </si>
  <si>
    <t>Tasto</t>
  </si>
  <si>
    <t>Descrizione</t>
  </si>
  <si>
    <r>
      <t xml:space="preserve">Visualizza il riquadro attività </t>
    </r>
    <r>
      <rPr>
        <sz val="15.4"/>
        <color rgb="FF363636"/>
        <rFont val="Arial"/>
        <family val="2"/>
      </rPr>
      <t>Guida di Microsoft Excel</t>
    </r>
    <r>
      <rPr>
        <sz val="15.4"/>
        <color rgb="FF363636"/>
        <rFont val="Arial"/>
        <family val="2"/>
      </rPr>
      <t>.</t>
    </r>
  </si>
  <si>
    <t>CTRL+F1 visualizza o nasconde la barra multifunzione.</t>
  </si>
  <si>
    <t>ALT+F1 crea un grafico incorporato dei dati nell'intervallo corrente.</t>
  </si>
  <si>
    <t>ALT+MAIUSC+F1 inserisce un nuovo foglio di lavoro.</t>
  </si>
  <si>
    <t>SHIFT+F2 aggiunge o modifica un commento di cella.</t>
  </si>
  <si>
    <r>
      <t xml:space="preserve">CTRL+F2 visualizza l'area dell'anteprima di stampa nella scheda </t>
    </r>
    <r>
      <rPr>
        <sz val="15.4"/>
        <color rgb="FF363636"/>
        <rFont val="Arial"/>
        <family val="2"/>
      </rPr>
      <t>Stampa</t>
    </r>
    <r>
      <rPr>
        <sz val="15.4"/>
        <color rgb="FF363636"/>
        <rFont val="Arial"/>
        <family val="2"/>
      </rPr>
      <t xml:space="preserve"> nella Visualizzazione Backstage.</t>
    </r>
  </si>
  <si>
    <r>
      <t xml:space="preserve">Visualizza la finestra di dialogo </t>
    </r>
    <r>
      <rPr>
        <sz val="15.4"/>
        <color rgb="FF363636"/>
        <rFont val="Arial"/>
        <family val="2"/>
      </rPr>
      <t>Incolla nome</t>
    </r>
    <r>
      <rPr>
        <sz val="15.4"/>
        <color rgb="FF363636"/>
        <rFont val="Arial"/>
        <family val="2"/>
      </rPr>
      <t xml:space="preserve">. Disponibile solo se sono stati definiti nomi nella cartella di lavoro (scheda </t>
    </r>
    <r>
      <rPr>
        <sz val="15.4"/>
        <color rgb="FF363636"/>
        <rFont val="Arial"/>
        <family val="2"/>
      </rPr>
      <t>Formule</t>
    </r>
    <r>
      <rPr>
        <sz val="15.4"/>
        <color rgb="FF363636"/>
        <rFont val="Arial"/>
        <family val="2"/>
      </rPr>
      <t xml:space="preserve">, gruppo </t>
    </r>
    <r>
      <rPr>
        <sz val="15.4"/>
        <color rgb="FF363636"/>
        <rFont val="Arial"/>
        <family val="2"/>
      </rPr>
      <t>Nomi definiti</t>
    </r>
    <r>
      <rPr>
        <sz val="15.4"/>
        <color rgb="FF363636"/>
        <rFont val="Arial"/>
        <family val="2"/>
      </rPr>
      <t xml:space="preserve">, </t>
    </r>
    <r>
      <rPr>
        <sz val="15.4"/>
        <color rgb="FF363636"/>
        <rFont val="Arial"/>
        <family val="2"/>
      </rPr>
      <t>Definisci nome</t>
    </r>
    <r>
      <rPr>
        <sz val="15.4"/>
        <color rgb="FF363636"/>
        <rFont val="Arial"/>
        <family val="2"/>
      </rPr>
      <t>).</t>
    </r>
  </si>
  <si>
    <r>
      <t xml:space="preserve">SHIFT+F3 visualizza la finestra di dialogo </t>
    </r>
    <r>
      <rPr>
        <sz val="15.4"/>
        <color rgb="FF363636"/>
        <rFont val="Arial"/>
        <family val="2"/>
      </rPr>
      <t>Inserisci funzione</t>
    </r>
    <r>
      <rPr>
        <sz val="15.4"/>
        <color rgb="FF363636"/>
        <rFont val="Arial"/>
        <family val="2"/>
      </rPr>
      <t>.</t>
    </r>
  </si>
  <si>
    <t>Ripete l'ultimo comando o azione, se possibile.</t>
  </si>
  <si>
    <t>Quando in una formula è selezionato un riferimento di cella o un intervallo, con F4 è possibile applicare ciclicamente le varie combinazioni di riferimenti assoluti e relativi.</t>
  </si>
  <si>
    <t>CTRL+F4 chiude la finestra della cartella di lavoro selezionata.</t>
  </si>
  <si>
    <t>ALT+F4 chiude Excel.</t>
  </si>
  <si>
    <r>
      <t xml:space="preserve">Visualizza la finestra di dialogo </t>
    </r>
    <r>
      <rPr>
        <sz val="15.4"/>
        <color rgb="FF363636"/>
        <rFont val="Arial"/>
        <family val="2"/>
      </rPr>
      <t>Vai a</t>
    </r>
    <r>
      <rPr>
        <sz val="15.4"/>
        <color rgb="FF363636"/>
        <rFont val="Arial"/>
        <family val="2"/>
      </rPr>
      <t>.</t>
    </r>
  </si>
  <si>
    <t>CTRL+F5 ripristina le dimensioni della finestra della cartella di lavoro selezionata.</t>
  </si>
  <si>
    <r>
      <t xml:space="preserve">Passa dal foglio di lavoro alla barra multifunzione, al riquadro attività e ai controlli Zoom. In un foglio di lavoro diviso (menu </t>
    </r>
    <r>
      <rPr>
        <sz val="15.4"/>
        <color rgb="FF363636"/>
        <rFont val="Arial"/>
        <family val="2"/>
      </rPr>
      <t>Visualizza</t>
    </r>
    <r>
      <rPr>
        <sz val="15.4"/>
        <color rgb="FF363636"/>
        <rFont val="Arial"/>
        <family val="2"/>
      </rPr>
      <t xml:space="preserve">, </t>
    </r>
    <r>
      <rPr>
        <sz val="15.4"/>
        <color rgb="FF363636"/>
        <rFont val="Arial"/>
        <family val="2"/>
      </rPr>
      <t>Gestisci finestra</t>
    </r>
    <r>
      <rPr>
        <sz val="15.4"/>
        <color rgb="FF363636"/>
        <rFont val="Arial"/>
        <family val="2"/>
      </rPr>
      <t xml:space="preserve">, </t>
    </r>
    <r>
      <rPr>
        <sz val="15.4"/>
        <color rgb="FF363636"/>
        <rFont val="Arial"/>
        <family val="2"/>
      </rPr>
      <t>Blocca riquadri</t>
    </r>
    <r>
      <rPr>
        <sz val="15.4"/>
        <color rgb="FF363636"/>
        <rFont val="Arial"/>
        <family val="2"/>
      </rPr>
      <t xml:space="preserve">, </t>
    </r>
    <r>
      <rPr>
        <sz val="15.4"/>
        <color rgb="FF363636"/>
        <rFont val="Arial"/>
        <family val="2"/>
      </rPr>
      <t>Dividi finestra</t>
    </r>
    <r>
      <rPr>
        <sz val="15.4"/>
        <color rgb="FF363636"/>
        <rFont val="Arial"/>
        <family val="2"/>
      </rPr>
      <t>), F6 include i riquadri divisi durante l'alternanza tra i riquadri e l'area della barra multifunzione.</t>
    </r>
  </si>
  <si>
    <t>SHIFT+F6 alterna tra il foglio di lavoro, i controlli Zoom, il riquadro attività e la barra multifunzione.</t>
  </si>
  <si>
    <t>CTRL+F6 passa alla finestra della cartella di lavoro successiva quando sono aperte più finestre di cartella di lavoro.</t>
  </si>
  <si>
    <r>
      <t xml:space="preserve">Visualizza la finestra di dialogo </t>
    </r>
    <r>
      <rPr>
        <sz val="15.4"/>
        <color rgb="FF363636"/>
        <rFont val="Arial"/>
        <family val="2"/>
      </rPr>
      <t>Controllo ortografia</t>
    </r>
    <r>
      <rPr>
        <sz val="15.4"/>
        <color rgb="FF363636"/>
        <rFont val="Arial"/>
        <family val="2"/>
      </rPr>
      <t xml:space="preserve"> per controllare l'ortografia nel foglio di lavoro attivo o nell'intervallo selezionato.</t>
    </r>
  </si>
  <si>
    <r>
      <t xml:space="preserve">CTRL+F7 esegue il comando </t>
    </r>
    <r>
      <rPr>
        <sz val="15.4"/>
        <color rgb="FF363636"/>
        <rFont val="Arial"/>
        <family val="2"/>
      </rPr>
      <t>Sposta</t>
    </r>
    <r>
      <rPr>
        <sz val="15.4"/>
        <color rgb="FF363636"/>
        <rFont val="Arial"/>
        <family val="2"/>
      </rPr>
      <t xml:space="preserve"> nella finestra della cartella di lavoro quando non è ingrandita. Usare i tasti di direzione per spostare la finestra e al termine premere INVIO o ESC per annullare l'operazione.</t>
    </r>
  </si>
  <si>
    <r>
      <t xml:space="preserve">Attiva o disattiva la modalità di estensione. In modalità di estensione, nella barra di stato viene visualizzata l'indicazione </t>
    </r>
    <r>
      <rPr>
        <sz val="15.4"/>
        <color rgb="FF363636"/>
        <rFont val="Arial"/>
        <family val="2"/>
      </rPr>
      <t>Selezione estesa</t>
    </r>
    <r>
      <rPr>
        <sz val="15.4"/>
        <color rgb="FF363636"/>
        <rFont val="Arial"/>
        <family val="2"/>
      </rPr>
      <t xml:space="preserve"> e i tasti di direzione estendono la selezione.</t>
    </r>
  </si>
  <si>
    <t>SHIFT+F8 consente di aggiungere un intervallo o una cella non adiacente usando i tasti di direzione.</t>
  </si>
  <si>
    <r>
      <t xml:space="preserve">Quando una finestra della cartella di lavoro non è ingrandita, CTRL+F8 esegue il comando </t>
    </r>
    <r>
      <rPr>
        <sz val="15.4"/>
        <color rgb="FF363636"/>
        <rFont val="Arial"/>
        <family val="2"/>
      </rPr>
      <t>Ridimensiona</t>
    </r>
    <r>
      <rPr>
        <sz val="15.4"/>
        <color rgb="FF363636"/>
        <rFont val="Arial"/>
        <family val="2"/>
      </rPr>
      <t xml:space="preserve"> (nel menu di controllo della finestra della cartella di lavoro).</t>
    </r>
  </si>
  <si>
    <r>
      <t xml:space="preserve">ALT+F8 visualizza la finestra di dialogo </t>
    </r>
    <r>
      <rPr>
        <sz val="15.4"/>
        <color rgb="FF363636"/>
        <rFont val="Arial"/>
        <family val="2"/>
      </rPr>
      <t>Macro</t>
    </r>
    <r>
      <rPr>
        <sz val="15.4"/>
        <color rgb="FF363636"/>
        <rFont val="Arial"/>
        <family val="2"/>
      </rPr>
      <t xml:space="preserve"> per creare, eseguire, modificare o eliminare una macro.</t>
    </r>
  </si>
  <si>
    <t>MAIUSC+F9 calcola il foglio di lavoro attivo.</t>
  </si>
  <si>
    <t>CTRL+ALT+F9 calcola tutti i fogli di lavoro di tutte le cartelle di lavoro aperte, indipendentemente dal fatto che siano state modificate o meno da quando è stato effettuato l'ultimo calcolo.</t>
  </si>
  <si>
    <t>CTRL+ALT+MAIUSC+F9 verifica nuovamente le formule dipendenti e calcola quindi tutte le celle in tutte le cartelle di lavoro aperte, incluse le celle su cui non è necessario effettuare il calcolo.</t>
  </si>
  <si>
    <t>CTRL+F9 riduce a icona una finestra della cartella di lavoro.</t>
  </si>
  <si>
    <t>Attiva o disattiva la visualizzazione dei suggerimenti tasti di scelta. L'uso del tasto ALT ha la stessa funzione.</t>
  </si>
  <si>
    <t>MAIUSC+F10 visualizza il menu di scelta rapida relativo a un elemento selezionato.</t>
  </si>
  <si>
    <t>ALT+MAIUSC+F10 visualizza il menu o il messaggio di un pulsante Controllo errori.</t>
  </si>
  <si>
    <t>CTRL+F10 ingrandisce o ripristina la finestra della cartella di lavoro selezionata.</t>
  </si>
  <si>
    <t>Crea un grafico dei dati nell'intervallo corrente in un foglio grafico separato.</t>
  </si>
  <si>
    <t>MAIUSC+F11 inserisce un nuovo foglio di lavoro.</t>
  </si>
  <si>
    <t>ALT+F11 apre l'Editor di Microsoft Visual Basic, Applications Edition, in cui è possibile creare una macro usando Visual Basic, Applications Edition (VBA).</t>
  </si>
  <si>
    <t>F12</t>
  </si>
  <si>
    <r>
      <t xml:space="preserve">Visualizza la finestra di dialogo </t>
    </r>
    <r>
      <rPr>
        <sz val="15.4"/>
        <color rgb="FF363636"/>
        <rFont val="Arial"/>
        <family val="2"/>
      </rPr>
      <t>Salva con nome</t>
    </r>
    <r>
      <rPr>
        <sz val="15.4"/>
        <color rgb="FF363636"/>
        <rFont val="Arial"/>
        <family val="2"/>
      </rPr>
      <t>.</t>
    </r>
  </si>
  <si>
    <t>Altre combinazioni di tasti utili</t>
  </si>
  <si>
    <t>ALT</t>
  </si>
  <si>
    <t>Visualizza i suggerimenti tasti di scelta (nuove scelte rapide da tastiera) sulla barra multifunzione.</t>
  </si>
  <si>
    <t>Ad esempio,</t>
  </si>
  <si>
    <t>ALT, N, T passa alla visualizzazione Layout di pagina del foglio di lavoro.</t>
  </si>
  <si>
    <t>ALT, N, F passa alla visualizzazione Normale del foglio di lavoro.</t>
  </si>
  <si>
    <t>ALT, N, I passa alla visualizzazione Anteprima interruzioni di pagina del foglio di lavoro.</t>
  </si>
  <si>
    <t>Consentono di spostarsi di una cella in alto, in basso, a destra o a sinistra in un foglio di lavoro.</t>
  </si>
  <si>
    <t>CTRL+ARROW KEY sposta al bordo dell'area dati corrente in un foglio di lavoro.</t>
  </si>
  <si>
    <t>SHIFT+ARROW KEY estende di una cella la selezione delle celle.</t>
  </si>
  <si>
    <t>CTRL+SHIFT+ARROW KEY estende la selezione delle celle all'ultima cella non vuota nella stessa colonna o riga della cella attiva oppure, se la cella successiva è vuota, estende la selezione alla cella non vuota successiva.</t>
  </si>
  <si>
    <t>FRECCIA SINISTRA o FRECCIA DESTRA seleziona la scheda a sinistra o a destra quando è selezionata la barra multifunzione. Se è aperto o selezionato un sottomenu, i tasti di direzione passano dal menu principale al sottomenu e viceversa. Se è selezionata una scheda della barra multifunzione, i tasti consentono di passare da un pulsante all'altro della scheda.</t>
  </si>
  <si>
    <t>FRECCIA GIÙ o FRECCIA SU seleziona il comando precedente o successivo quando è aperto un menu o un sottomenu. Se è selezionata una scheda della barra multifunzione, i tasti consentono di passare alla parte superiore o inferiore del gruppo di schede.</t>
  </si>
  <si>
    <t>In una finestra di dialogo i tasti di direzione consentono di spostarsi tra le opzioni dell'elenco a discesa aperto o tra le opzioni presenti in un gruppo di opzioni.</t>
  </si>
  <si>
    <t>Freccia GIÙ o ALT+freccia GIÙ apre un elenco a discesa selezionato.</t>
  </si>
  <si>
    <t>Cancella inoltre il contenuto della cella attiva.</t>
  </si>
  <si>
    <t>In modalità di modifica delle celle, elimina il carattere a sinistra del punto di inserimento.</t>
  </si>
  <si>
    <t>Rimuove il contenuto della cella (dati e formule) dalle celle selezionate senza modificare i formati o i commenti delle celle.</t>
  </si>
  <si>
    <t>In modalità di modifica delle celle, elimina il carattere a destra del punto di inserimento.</t>
  </si>
  <si>
    <t>FINE attiva o disattiva la modalità Fine. Nella modalità Fine è possibile premere un tasto di direzione per passare alla successiva cella non vuota nella stessa colonna o riga della cella attiva. La modalità FINE si disattiva automaticamente premendo il tasto di direzione. Premere di nuovo FINE prima di premere il successivo tasto di direzione. Quando è attivata, tale modalità è visualizzata nella barra di stato.</t>
  </si>
  <si>
    <t>Se le celle sono vuote, premendo FINE seguito da un tasto di direzione è possibile passare all'ultima cella della riga o della colonna.</t>
  </si>
  <si>
    <t>FINE seleziona inoltre l'ultimo comando del menu quando è visibile un menu o un sottomenu.</t>
  </si>
  <si>
    <t>CTRL+END passa all'ultima cella in un foglio di lavoro nella riga più bassa usata della colonna all'estrema destra. Se il cursore si trova nella barra della formula, CTRL+END sposta il cursore alla fine del testo.</t>
  </si>
  <si>
    <t>CTRL+SHIFT+END estende la selezione di celle fino all'ultima cella usata nel foglio di lavoro (angolo inferiore destro). Se il cursore si trova nella barra della formula, CTRL+SHIFT+END seleziona tutto il testo nella barra della formula dalla posizione del cursore alla fine, senza modificare l'altezza della barra della formula.</t>
  </si>
  <si>
    <t>Completa una immissione di cella dalla cella o dalla barra della formula e seleziona la cella sottostante (per impostazione predefinita).</t>
  </si>
  <si>
    <t>In un modulo dati consente di spostarsi sul primo campo nel record successivo.</t>
  </si>
  <si>
    <t>Apre un menu selezionato (premere F10 per attivare la barra dei menu) o esegue l'azione per un comando selezionato.</t>
  </si>
  <si>
    <r>
      <t xml:space="preserve">Esegue l'azione assegnata al pulsante di comando predefinito nella finestra di dialogo (il pulsante con il contorno evidenziato, in genere il pulsante </t>
    </r>
    <r>
      <rPr>
        <sz val="15.4"/>
        <color rgb="FF363636"/>
        <rFont val="Arial"/>
        <family val="2"/>
      </rPr>
      <t>OK</t>
    </r>
    <r>
      <rPr>
        <sz val="15.4"/>
        <color rgb="FF363636"/>
        <rFont val="Arial"/>
        <family val="2"/>
      </rPr>
      <t>).</t>
    </r>
  </si>
  <si>
    <t>ALT+INVIO inizia una nuova riga nella stessa cella.</t>
  </si>
  <si>
    <t>CTRL+ENTER riempie l'intervallo selezionato di celle con l'immissione corrente.</t>
  </si>
  <si>
    <t>SHIFT+ENTER completa un'immissione di cella e seleziona la cella superiore.</t>
  </si>
  <si>
    <t>Chiude un menu o un sottomenu, una finestra di dialogo o una finestra di messaggio aperta.</t>
  </si>
  <si>
    <t>Chiude inoltre la modalità schermo intero se è stata attivata e torna alla modalità schermo normale, nella quale vengono nuovamente visualizzate la barra multifunzione e la barra di stato.</t>
  </si>
  <si>
    <t>Consente di spostarsi all'inizio di una riga in un foglio di lavoro.</t>
  </si>
  <si>
    <t>Consente di spostarsi alla cella nell'angolo superiore sinistro della finestra quando BLOC SCORR è attivato.</t>
  </si>
  <si>
    <t>Seleziona il primo comando del menu quando è visibile un menu o un sottomenu.</t>
  </si>
  <si>
    <t>CTRL+HOME consente di spostarsi all'inizio di un foglio di lavoro.</t>
  </si>
  <si>
    <t>CTRL+SHIFT+HOME estende la selezione delle celle all'inizio del foglio di lavoro.</t>
  </si>
  <si>
    <t>Consente di spostarsi di una schermata in basso in un foglio di lavoro.</t>
  </si>
  <si>
    <t>ALT+PGGIÙ consente di spostarsi di una schermata a destra in un foglio di lavoro.</t>
  </si>
  <si>
    <t>CTRL+PGGIÙ consente di spostarsi al foglio successivo in una cartella di lavoro.</t>
  </si>
  <si>
    <t>CTRL+MAIUSC+PGGIÙ seleziona il foglio corrente e quello successivo in una cartella di lavoro.</t>
  </si>
  <si>
    <t>Consente di spostarsi di una schermata in alto in un foglio di lavoro.</t>
  </si>
  <si>
    <t>ALT+PGSU consente di spostarsi di una schermata a sinistra in un foglio di lavoro.</t>
  </si>
  <si>
    <t>CTRL+PGSU consente di spostarsi al foglio precedente in una cartella di lavoro.</t>
  </si>
  <si>
    <t>CTRL+MAIUSC+PGSU seleziona il foglio corrente e quello precedente in una cartella di lavoro.</t>
  </si>
  <si>
    <t>In una finestra di dialogo esegue l'azione associata al pulsante selezionato oppure seleziona o deseleziona una casella di controllo.</t>
  </si>
  <si>
    <t>CTRL+SPACEBAR seleziona un'intera colonna in un foglio di lavoro.</t>
  </si>
  <si>
    <t>SHIFT+SPACEBAR seleziona un'intera riga in un foglio di lavoro.</t>
  </si>
  <si>
    <t>CTRL+SHIFT+SPACEBAR seleziona l'intero foglio di lavoro.</t>
  </si>
  <si>
    <t>Se il foglio di lavoro contiene dati, CTRL+SHIFT+SPACEBAR seleziona l'area corrente. Premendo CTRL+SHIFT+SPACEBAR una seconda volta viene selezionata l'area corrente e le relative righe di riepilogo. Premendo CTRL+SHIFT+SPACEBAR una terza volta, si seleziona l'intero foglio di lavoro.</t>
  </si>
  <si>
    <t>Se è selezionato un oggetto, CTRL+SHIFT+SPACEBAR seleziona tutti gli oggetti in un foglio di lavoro.</t>
  </si>
  <si>
    <t>ALT+BARRA SPAZIATRICE visualizza il menu di controllo per la finestra di Excel.</t>
  </si>
  <si>
    <t>Consente di spostarsi di una cella a destra in un foglio di lavoro.</t>
  </si>
  <si>
    <t>Consente di spostarsi da una cella non bloccata all'altra in un foglio di lavoro protetto.</t>
  </si>
  <si>
    <t>Consente di spostarsi all'opzione o al gruppo di opzioni successivo in una finestra di dialogo.</t>
  </si>
  <si>
    <t>SHIFT+TAB consente di spostarsi alla cella precedente in un foglio di lavoro o all'opzione precedente in una finestra di dialogo.</t>
  </si>
  <si>
    <t>CTRL+TAB passa alla scheda successiva in una finestra di dialogo.</t>
  </si>
  <si>
    <t>CTRL+SHIFT+TAB passa alla scheda precedente in una finestra di dialogo.</t>
  </si>
  <si>
    <r>
      <t xml:space="preserve">Questo articolo descrive le scelte rapide da tastiera, i tasti funzione e altri tasti di scelta rapida comuni per </t>
    </r>
    <r>
      <rPr>
        <sz val="15.4"/>
        <color rgb="FF363636"/>
        <rFont val="Arial"/>
        <family val="2"/>
      </rPr>
      <t>Excel 2013</t>
    </r>
    <r>
      <rPr>
        <sz val="15.4"/>
        <color rgb="FF363636"/>
        <rFont val="Arial"/>
        <family val="2"/>
      </rPr>
      <t>. Include le scelte rapide da tastiera che è possibile usare per accedere alla barra multifunzione.</t>
    </r>
  </si>
  <si>
    <t>Accesso da tastiera alla barra multifunzione</t>
  </si>
  <si>
    <r>
      <t xml:space="preserve">Se non si conosce il funzionamento della barra multifunzione, le informazioni di questa sezione aiutano a comprendere il modello di scelte rapide da tastiera della barra multifunzione. Nella barra multifunzione sono disponibili nuovi collegamenti, denominati </t>
    </r>
    <r>
      <rPr>
        <sz val="15.4"/>
        <color rgb="FF363636"/>
        <rFont val="Arial"/>
        <family val="2"/>
      </rPr>
      <t>suggerimenti tasti di scelta</t>
    </r>
    <r>
      <rPr>
        <sz val="15.4"/>
        <color rgb="FF363636"/>
        <rFont val="Arial"/>
        <family val="2"/>
      </rPr>
      <t>, che è possibile visualizzare quando si preme ALT.</t>
    </r>
  </si>
  <si>
    <t>Le scelte rapide da tastiera che iniziano con CTRL funzionano ancora in Microsoft Excel 2013. È ancora possibile ad esempio usare CTRL+C per copiare negli Appunti e CTRL+V per incollare.</t>
  </si>
  <si>
    <t>Tasti di scelta rapida in combinazione con CTRL</t>
  </si>
  <si>
    <t>CTRL+PGDN</t>
  </si>
  <si>
    <t>Sposta la visualizzazione tra le schede del foglio di lavoro, da sinistra a destra.</t>
  </si>
  <si>
    <t>CTRL+PGUP</t>
  </si>
  <si>
    <t>Sposta la visualizzazione tra le schede del foglio di lavoro, da destra a sinistra.</t>
  </si>
  <si>
    <t>CTRL+SHIFT+&amp;</t>
  </si>
  <si>
    <t>Applica la bordatura alle celle selezionate.</t>
  </si>
  <si>
    <t>CTRL+SHIFT+_</t>
  </si>
  <si>
    <t>Rimuove la bordatura dalle celle selezionate.</t>
  </si>
  <si>
    <t>CTRL+SHIFT+~</t>
  </si>
  <si>
    <t>CTRL+SHIFT+$</t>
  </si>
  <si>
    <t>Applica il formato Valuta con due posizioni decimali (i numeri negativi sono indicati tra parentesi).</t>
  </si>
  <si>
    <t>CTRL+SHIFT+%</t>
  </si>
  <si>
    <t>CTRL+SHIFT+^</t>
  </si>
  <si>
    <t>Applica il formato numero Scientifico con due posizioni decimali.</t>
  </si>
  <si>
    <t>CTRL+SHIFT+#</t>
  </si>
  <si>
    <t>CTRL+SHIFT+@</t>
  </si>
  <si>
    <t>CTRL+SHIFT+!</t>
  </si>
  <si>
    <t>CTRL+SHIFT+*</t>
  </si>
  <si>
    <t>Seleziona l'area corrente intorno alla cella attiva (l'area dati delimitata da righe e colonne vuote).</t>
  </si>
  <si>
    <t>In una tabella pivot seleziona l'intero rapporto di tabella pivot.</t>
  </si>
  <si>
    <t>CTRL+SHIFT+:</t>
  </si>
  <si>
    <t>Immette l'ora corrente.</t>
  </si>
  <si>
    <t>CTRL+SHIFT+"</t>
  </si>
  <si>
    <t>CTRL+SHIFT+PLUS (+)</t>
  </si>
  <si>
    <r>
      <t xml:space="preserve">Visualizza la finestra di dialogo </t>
    </r>
    <r>
      <rPr>
        <sz val="15.4"/>
        <color rgb="FF363636"/>
        <rFont val="Arial"/>
        <family val="2"/>
      </rPr>
      <t>Inserisci</t>
    </r>
    <r>
      <rPr>
        <sz val="15.4"/>
        <color rgb="FF363636"/>
        <rFont val="Arial"/>
        <family val="2"/>
      </rPr>
      <t xml:space="preserve"> per inserire celle vuote.</t>
    </r>
  </si>
  <si>
    <t>CTRL+MINUS (-)</t>
  </si>
  <si>
    <r>
      <t xml:space="preserve">Visualizza la finestra di dialogo </t>
    </r>
    <r>
      <rPr>
        <sz val="15.4"/>
        <color rgb="FF363636"/>
        <rFont val="Arial"/>
        <family val="2"/>
      </rPr>
      <t>Elimina</t>
    </r>
    <r>
      <rPr>
        <sz val="15.4"/>
        <color rgb="FF363636"/>
        <rFont val="Arial"/>
        <family val="2"/>
      </rPr>
      <t xml:space="preserve"> per eliminare le celle selezionate.</t>
    </r>
  </si>
  <si>
    <t>CTRL+;</t>
  </si>
  <si>
    <t>Immette la data corrente.</t>
  </si>
  <si>
    <t>CTRL+`</t>
  </si>
  <si>
    <t>Alterna la visualizzazione dei valori delle celle e la visualizzazione delle formule nel foglio di lavoro.</t>
  </si>
  <si>
    <t>CTRL+'</t>
  </si>
  <si>
    <r>
      <t xml:space="preserve">Visualizza la finestra di dialogo </t>
    </r>
    <r>
      <rPr>
        <sz val="15.4"/>
        <color rgb="FF363636"/>
        <rFont val="Arial"/>
        <family val="2"/>
      </rPr>
      <t>Formato celle</t>
    </r>
    <r>
      <rPr>
        <sz val="15.4"/>
        <color rgb="FF363636"/>
        <rFont val="Arial"/>
        <family val="2"/>
      </rPr>
      <t>.</t>
    </r>
  </si>
  <si>
    <t>CTRL+2</t>
  </si>
  <si>
    <t>CTRL+3</t>
  </si>
  <si>
    <t>CTRL+4</t>
  </si>
  <si>
    <t>Applica o rimuove la sottolineatura.</t>
  </si>
  <si>
    <t>Nasconde e visualizza alternativamente gli oggetti.</t>
  </si>
  <si>
    <t>Se il foglio di lavoro contiene dati, la combinazione di tasti CTRL+A consentirà di selezionare l'area corrente. Premere CTRL+A una seconda volta per selezionare l'intero foglio di lavoro.</t>
  </si>
  <si>
    <r>
      <t xml:space="preserve">Visualizza la finestra di dialogo </t>
    </r>
    <r>
      <rPr>
        <sz val="15.4"/>
        <color rgb="FF363636"/>
        <rFont val="Arial"/>
        <family val="2"/>
      </rPr>
      <t>Argomenti funzione</t>
    </r>
    <r>
      <rPr>
        <sz val="15.4"/>
        <color rgb="FF363636"/>
        <rFont val="Arial"/>
        <family val="2"/>
      </rPr>
      <t>, quando in una formula il punto di inserimento si trova a destra di un nome di funzione.</t>
    </r>
  </si>
  <si>
    <t>CTRL+SHIFT+A inserisce i nomi degli argomenti e le parentesi quando in una formula il punto di inserimento si trova alla destra di un nome di funzione.</t>
  </si>
  <si>
    <r>
      <t xml:space="preserve">Usa il comando </t>
    </r>
    <r>
      <rPr>
        <sz val="15.4"/>
        <color rgb="FF363636"/>
        <rFont val="Arial"/>
        <family val="2"/>
      </rPr>
      <t>Ricopia in basso</t>
    </r>
    <r>
      <rPr>
        <sz val="15.4"/>
        <color rgb="FF363636"/>
        <rFont val="Arial"/>
        <family val="2"/>
      </rPr>
      <t xml:space="preserve"> per copiare il contenuto e il formato della cella in cima alla colonna di un intervallo selezionato nelle celle sottostanti.</t>
    </r>
  </si>
  <si>
    <t>CTRL+F</t>
  </si>
  <si>
    <r>
      <t xml:space="preserve">Visualizza la finestra di dialogo </t>
    </r>
    <r>
      <rPr>
        <sz val="15.4"/>
        <color rgb="FF363636"/>
        <rFont val="Arial"/>
        <family val="2"/>
      </rPr>
      <t>Trova e sostituisci</t>
    </r>
    <r>
      <rPr>
        <sz val="15.4"/>
        <color rgb="FF363636"/>
        <rFont val="Arial"/>
        <family val="2"/>
      </rPr>
      <t xml:space="preserve"> con la scheda </t>
    </r>
    <r>
      <rPr>
        <sz val="15.4"/>
        <color rgb="FF363636"/>
        <rFont val="Arial"/>
        <family val="2"/>
      </rPr>
      <t>Trova</t>
    </r>
    <r>
      <rPr>
        <sz val="15.4"/>
        <color rgb="FF363636"/>
        <rFont val="Arial"/>
        <family val="2"/>
      </rPr>
      <t xml:space="preserve"> selezionata.</t>
    </r>
  </si>
  <si>
    <r>
      <t xml:space="preserve">La scheda viene visualizzata anche se si preme SHIFT+F5, mentre SHIFT+F4 ripete l'ultima azione </t>
    </r>
    <r>
      <rPr>
        <sz val="15.4"/>
        <color rgb="FF363636"/>
        <rFont val="Arial"/>
        <family val="2"/>
      </rPr>
      <t>Trova</t>
    </r>
    <r>
      <rPr>
        <sz val="15.4"/>
        <color rgb="FF363636"/>
        <rFont val="Arial"/>
        <family val="2"/>
      </rPr>
      <t>.</t>
    </r>
  </si>
  <si>
    <r>
      <t xml:space="preserve">CTRL+SHIFT+F apre la finestra di dialogo </t>
    </r>
    <r>
      <rPr>
        <sz val="15.4"/>
        <color rgb="FF363636"/>
        <rFont val="Arial"/>
        <family val="2"/>
      </rPr>
      <t>Formato celle</t>
    </r>
    <r>
      <rPr>
        <sz val="15.4"/>
        <color rgb="FF363636"/>
        <rFont val="Arial"/>
        <family val="2"/>
      </rPr>
      <t xml:space="preserve"> con la scheda </t>
    </r>
    <r>
      <rPr>
        <sz val="15.4"/>
        <color rgb="FF363636"/>
        <rFont val="Arial"/>
        <family val="2"/>
      </rPr>
      <t>Carattere</t>
    </r>
    <r>
      <rPr>
        <sz val="15.4"/>
        <color rgb="FF363636"/>
        <rFont val="Arial"/>
        <family val="2"/>
      </rPr>
      <t xml:space="preserve"> selezionata.</t>
    </r>
  </si>
  <si>
    <t>La finestra di dialogo viene visualizzata anche premendo F5.</t>
  </si>
  <si>
    <t>CTRL+H</t>
  </si>
  <si>
    <r>
      <t xml:space="preserve">Visualizza la finestra di dialogo </t>
    </r>
    <r>
      <rPr>
        <sz val="15.4"/>
        <color rgb="FF363636"/>
        <rFont val="Arial"/>
        <family val="2"/>
      </rPr>
      <t>Trova e sostituisci</t>
    </r>
    <r>
      <rPr>
        <sz val="15.4"/>
        <color rgb="FF363636"/>
        <rFont val="Arial"/>
        <family val="2"/>
      </rPr>
      <t xml:space="preserve"> con la scheda </t>
    </r>
    <r>
      <rPr>
        <sz val="15.4"/>
        <color rgb="FF363636"/>
        <rFont val="Arial"/>
        <family val="2"/>
      </rPr>
      <t>Sostituisci</t>
    </r>
    <r>
      <rPr>
        <sz val="15.4"/>
        <color rgb="FF363636"/>
        <rFont val="Arial"/>
        <family val="2"/>
      </rPr>
      <t xml:space="preserve"> selezionata.</t>
    </r>
  </si>
  <si>
    <r>
      <t xml:space="preserve">Visualizza la finestra di dialogo </t>
    </r>
    <r>
      <rPr>
        <sz val="15.4"/>
        <color rgb="FF363636"/>
        <rFont val="Arial"/>
        <family val="2"/>
      </rPr>
      <t>Inserisci collegamento ipertestuale</t>
    </r>
    <r>
      <rPr>
        <sz val="15.4"/>
        <color rgb="FF363636"/>
        <rFont val="Arial"/>
        <family val="2"/>
      </rPr>
      <t xml:space="preserve"> per i nuovi collegamenti ipertestuali o la finestra di dialogo </t>
    </r>
    <r>
      <rPr>
        <sz val="15.4"/>
        <color rgb="FF363636"/>
        <rFont val="Arial"/>
        <family val="2"/>
      </rPr>
      <t>Modifica collegamento ipertestuale</t>
    </r>
    <r>
      <rPr>
        <sz val="15.4"/>
        <color rgb="FF363636"/>
        <rFont val="Arial"/>
        <family val="2"/>
      </rPr>
      <t xml:space="preserve"> per i collegamenti ipertestuali esistenti selezionati.</t>
    </r>
  </si>
  <si>
    <t>CTRL+L</t>
  </si>
  <si>
    <r>
      <t xml:space="preserve">Visualizza la finestra di dialogo </t>
    </r>
    <r>
      <rPr>
        <sz val="15.4"/>
        <color rgb="FF363636"/>
        <rFont val="Arial"/>
        <family val="2"/>
      </rPr>
      <t>Crea tabella</t>
    </r>
    <r>
      <rPr>
        <sz val="15.4"/>
        <color rgb="FF363636"/>
        <rFont val="Arial"/>
        <family val="2"/>
      </rPr>
      <t>.</t>
    </r>
  </si>
  <si>
    <t>CTRL+N</t>
  </si>
  <si>
    <t>Crea una nuova cartella di lavoro vuota.</t>
  </si>
  <si>
    <t>CTRL+O</t>
  </si>
  <si>
    <r>
      <t xml:space="preserve">Visualizza la finestra di dialogo </t>
    </r>
    <r>
      <rPr>
        <sz val="15.4"/>
        <color rgb="FF363636"/>
        <rFont val="Arial"/>
        <family val="2"/>
      </rPr>
      <t>Apri</t>
    </r>
    <r>
      <rPr>
        <sz val="15.4"/>
        <color rgb="FF363636"/>
        <rFont val="Arial"/>
        <family val="2"/>
      </rPr>
      <t xml:space="preserve"> per aprire o trovare un file.</t>
    </r>
  </si>
  <si>
    <t>CTRL+SHIFT+O seleziona tutte le celle che contengono commenti.</t>
  </si>
  <si>
    <r>
      <t xml:space="preserve">Visualizza la scheda </t>
    </r>
    <r>
      <rPr>
        <sz val="15.4"/>
        <color rgb="FF363636"/>
        <rFont val="Arial"/>
        <family val="2"/>
      </rPr>
      <t>Stampa</t>
    </r>
    <r>
      <rPr>
        <sz val="15.4"/>
        <color rgb="FF363636"/>
        <rFont val="Arial"/>
        <family val="2"/>
      </rPr>
      <t xml:space="preserve"> nella Visualizzazione Microsoft Office Backstage.</t>
    </r>
  </si>
  <si>
    <r>
      <t xml:space="preserve">CTRL+SHIFT+P apre la finestra di dialogo </t>
    </r>
    <r>
      <rPr>
        <sz val="15.4"/>
        <color rgb="FF363636"/>
        <rFont val="Arial"/>
        <family val="2"/>
      </rPr>
      <t>Formato celle</t>
    </r>
    <r>
      <rPr>
        <sz val="15.4"/>
        <color rgb="FF363636"/>
        <rFont val="Arial"/>
        <family val="2"/>
      </rPr>
      <t xml:space="preserve"> con la scheda </t>
    </r>
    <r>
      <rPr>
        <sz val="15.4"/>
        <color rgb="FF363636"/>
        <rFont val="Arial"/>
        <family val="2"/>
      </rPr>
      <t>Carattere</t>
    </r>
    <r>
      <rPr>
        <sz val="15.4"/>
        <color rgb="FF363636"/>
        <rFont val="Arial"/>
        <family val="2"/>
      </rPr>
      <t xml:space="preserve"> selezionata.</t>
    </r>
  </si>
  <si>
    <r>
      <t xml:space="preserve">Visualizza le opzioni </t>
    </r>
    <r>
      <rPr>
        <sz val="15.4"/>
        <color rgb="FF363636"/>
        <rFont val="Arial"/>
        <family val="2"/>
      </rPr>
      <t>Analisi rapida</t>
    </r>
    <r>
      <rPr>
        <sz val="15.4"/>
        <color rgb="FF363636"/>
        <rFont val="Arial"/>
        <family val="2"/>
      </rPr>
      <t xml:space="preserve"> per i dati in presenza di celle contenenti tali dati selezionati.</t>
    </r>
  </si>
  <si>
    <r>
      <t xml:space="preserve">Usa il comando </t>
    </r>
    <r>
      <rPr>
        <sz val="15.4"/>
        <color rgb="FF363636"/>
        <rFont val="Arial"/>
        <family val="2"/>
      </rPr>
      <t>Ricopia a destra</t>
    </r>
    <r>
      <rPr>
        <sz val="15.4"/>
        <color rgb="FF363636"/>
        <rFont val="Arial"/>
        <family val="2"/>
      </rPr>
      <t xml:space="preserve"> per copiare il contenuto e il formato della cella all'estrema sinistra di un intervallo selezionato nelle celle a destra.</t>
    </r>
  </si>
  <si>
    <t>Salva il file attivo con il nome, il percorso e il formato correnti.</t>
  </si>
  <si>
    <t>CTRL+T</t>
  </si>
  <si>
    <t>CTRL+U</t>
  </si>
  <si>
    <t>CTRL+SHIFT+U alterna l'espansione e la compressione della barra della formula.</t>
  </si>
  <si>
    <t>Inserisce il contenuto degli Appunti nel punto di inserimento e sostituisce qualsiasi selezione. Disponibile solo dopo aver tagliato o copiato un oggetto, testo o il contenuto di una cella.</t>
  </si>
  <si>
    <r>
      <t xml:space="preserve">CTRL+ALT+V visualizza la finestra di dialogo </t>
    </r>
    <r>
      <rPr>
        <sz val="15.4"/>
        <color rgb="FF363636"/>
        <rFont val="Arial"/>
        <family val="2"/>
      </rPr>
      <t>Incolla speciale</t>
    </r>
    <r>
      <rPr>
        <sz val="15.4"/>
        <color rgb="FF363636"/>
        <rFont val="Arial"/>
        <family val="2"/>
      </rPr>
      <t>. Disponibile solo dopo aver tagliato o copiato un oggetto, testo o il contenuto di una cella in un foglio di lavoro o in un altro programma.</t>
    </r>
  </si>
  <si>
    <t>CTRL+W</t>
  </si>
  <si>
    <r>
      <t xml:space="preserve">Usa il comando </t>
    </r>
    <r>
      <rPr>
        <sz val="15.4"/>
        <color rgb="FF363636"/>
        <rFont val="Arial"/>
        <family val="2"/>
      </rPr>
      <t>Annulla</t>
    </r>
    <r>
      <rPr>
        <sz val="15.4"/>
        <color rgb="FF363636"/>
        <rFont val="Arial"/>
        <family val="2"/>
      </rPr>
      <t xml:space="preserve"> per annullare l'ultimo comando o per eliminare l'ultima voce digitata.</t>
    </r>
  </si>
  <si>
    <r>
      <t>Suggerimento :</t>
    </r>
    <r>
      <rPr>
        <sz val="15.4"/>
        <color rgb="FF363636"/>
        <rFont val="Arial"/>
        <family val="2"/>
      </rPr>
      <t> Alle combinazioni CTRL+J e CTRL+M al momento non è assegnata alcuna scelta rapida.</t>
    </r>
  </si>
  <si>
    <t>Modifica la cella attiva e posiziona il punto di inserimento alla fine del contenuto della cella. Sposta inoltre il punto di inserimento nella barra della formula quando la modifica in una cella è disattivata.</t>
  </si>
  <si>
    <r>
      <t xml:space="preserve">Passa tra il foglio di lavoro la barra multifunzione, il riquadro attività e i controlli Zoom. In un foglio di lavoro diviso (menu </t>
    </r>
    <r>
      <rPr>
        <sz val="15.4"/>
        <color rgb="FF363636"/>
        <rFont val="Arial"/>
        <family val="2"/>
      </rPr>
      <t>Visualizza</t>
    </r>
    <r>
      <rPr>
        <sz val="15.4"/>
        <color rgb="FF363636"/>
        <rFont val="Arial"/>
        <family val="2"/>
      </rPr>
      <t xml:space="preserve">, </t>
    </r>
    <r>
      <rPr>
        <sz val="15.4"/>
        <color rgb="FF363636"/>
        <rFont val="Arial"/>
        <family val="2"/>
      </rPr>
      <t>Gestisci finestra</t>
    </r>
    <r>
      <rPr>
        <sz val="15.4"/>
        <color rgb="FF363636"/>
        <rFont val="Arial"/>
        <family val="2"/>
      </rPr>
      <t xml:space="preserve">, </t>
    </r>
    <r>
      <rPr>
        <sz val="15.4"/>
        <color rgb="FF363636"/>
        <rFont val="Arial"/>
        <family val="2"/>
      </rPr>
      <t>Blocca riquadri</t>
    </r>
    <r>
      <rPr>
        <sz val="15.4"/>
        <color rgb="FF363636"/>
        <rFont val="Arial"/>
        <family val="2"/>
      </rPr>
      <t xml:space="preserve">, </t>
    </r>
    <r>
      <rPr>
        <sz val="15.4"/>
        <color rgb="FF363636"/>
        <rFont val="Arial"/>
        <family val="2"/>
      </rPr>
      <t>Dividi finestra</t>
    </r>
    <r>
      <rPr>
        <sz val="15.4"/>
        <color rgb="FF363636"/>
        <rFont val="Arial"/>
        <family val="2"/>
      </rPr>
      <t>) F6 include i riquadri divisi quando si passa dai riquadri all'area della barra multifunzione e viceversa.</t>
    </r>
  </si>
  <si>
    <t>MAIUSC+F6 passa tra il foglio di lavoro, i controlli Zoom, il riquadro attività e la barra multifunzione.</t>
  </si>
  <si>
    <t>SHIFT+F9 calcola il foglio di lavoro attivo.</t>
  </si>
  <si>
    <t>SHIFT+F10 visualizza il menu di scelta rapida relativo a un elemento selezionato.</t>
  </si>
  <si>
    <t>SHIFT+F11 inserisce un nuovo foglio di lavoro.</t>
  </si>
  <si>
    <t>Visualizza i suggerimenti tasti di scelta, ovvero le nuove scelte rapide da tastiera, sulla barra multifunzione.</t>
  </si>
  <si>
    <t>ALT, N, P passa alla visualizzazione Anteprima interruzioni di pagina del foglio di lavoro.</t>
  </si>
  <si>
    <t>Freccia SINISTRA o freccia DESTRA seleziona la scheda a sinistra o a destra quando è selezionata la barra multifunzione. Se è aperto o selezionato un sottomenu, i tasti di direzione passano dal menu principale al sottomenu e viceversa. Se è selezionata una scheda della barra multifunzione, i tasti consentono di passare da un pulsante all'altro della scheda.</t>
  </si>
  <si>
    <t>Freccia GIÙ o freccia SU seleziona il comando precedente o successivo quando è aperto un menu o un sottomenu. Se è selezionata una scheda della barra multifunzione, i tasti consentono di spostarsi verso l'alto o il basso nel gruppo di schede.</t>
  </si>
  <si>
    <t>Chiude anche la modalità schermo intero se è stata attivata e torna alla modalità schermo normale, nella quale vengono nuovamente visualizzate la barra multifunzione e la barra di stato.</t>
  </si>
  <si>
    <r>
      <t xml:space="preserve">Questo articolo descrive le scelte rapide da tastiera, i tasti funzione e altri tasti di scelta rapida comuni per </t>
    </r>
    <r>
      <rPr>
        <sz val="15.4"/>
        <color rgb="FF363636"/>
        <rFont val="Arial"/>
        <family val="2"/>
      </rPr>
      <t>Excel 2010</t>
    </r>
    <r>
      <rPr>
        <sz val="15.4"/>
        <color rgb="FF363636"/>
        <rFont val="Arial"/>
        <family val="2"/>
      </rPr>
      <t>. Include le scelte rapide da tastiera che è possibile usare per accedere alla barra multifunzione.</t>
    </r>
  </si>
  <si>
    <r>
      <t>Nota :</t>
    </r>
    <r>
      <rPr>
        <sz val="15.4"/>
        <color rgb="FF363636"/>
        <rFont val="Arial"/>
        <family val="2"/>
      </rPr>
      <t> Se si usa Microsoft Excel Starter 2010, tenere presente che non tutte le caratteristiche elencate per Excel sono supportate in Excel Starter 2010.</t>
    </r>
  </si>
  <si>
    <t>Le scelte rapide da tastiera che iniziano con CTRL funzionano ancora in Excel 2010. È ancora possibile ad esempio usare CTRL+C per copiare negli Appunti e CTRL+V per incollare.</t>
  </si>
  <si>
    <t>È anche possibile usare la maggior parte dei tasti di scelta rapida in combinazione con ALT e un menu. Tuttavia, è necessario ricordare a memoria la combinazione perché non vengono visualizzati suggerimenti per la sequenza di lettere da premere. Se ad esempio si prova a premere ALT e quindi uno dei tasti di menu usati nelle versioni precedenti, ad esempio M (Modifica), V (Visualizza), I (Inserisci) e così via, viene visualizzato un messaggio che indica che si sta usando un tasto di scelta di una versione precedente di Microsoft Office. Se si conosce l'intera sequenza è possibile usarla e avviare il comando. In caso contrario, premere ESC e usare i quadratini dei suggerimenti tasti di scelta.</t>
  </si>
  <si>
    <t>Suggerimento :  Scaricare o stampare una scheda di riferimento rapido: Tasti di scelta rapida con CTRL. (PDF)</t>
  </si>
  <si>
    <t>CTRL+MAIUSC+(</t>
  </si>
  <si>
    <t>Visualizza eventuali righe nascoste nella selezione.</t>
  </si>
  <si>
    <t>CTRL+MAIUSC+~</t>
  </si>
  <si>
    <t>CTRL+MAIUSC+*</t>
  </si>
  <si>
    <t>CTRL+MAIUSC+:</t>
  </si>
  <si>
    <t>CTRL+MAIUSC+"</t>
  </si>
  <si>
    <t>CTRL+MAIUSC+segno più (+)</t>
  </si>
  <si>
    <t>Se il foglio di lavoro contiene dati, la combinazione di tasti CTRL+5 (tn) consentirà di selezionare l'area corrente. Premere CTRL+5 (tn) una seconda volta per selezionare l'intero foglio di lavoro.</t>
  </si>
  <si>
    <t>CTRL+MAIUSC+A inserisce i nomi degli argomenti e le parentesi quando in una formula il punto di inserimento si trova alla destra di un nome di funzione.</t>
  </si>
  <si>
    <t>CTRL+D</t>
  </si>
  <si>
    <r>
      <t xml:space="preserve">Anche MAIUSC+F5 visualizza questa scheda, mentre MAIUSC+F4 ripete l'ultima azione </t>
    </r>
    <r>
      <rPr>
        <sz val="15.4"/>
        <color rgb="FF363636"/>
        <rFont val="Arial"/>
        <family val="2"/>
      </rPr>
      <t>Trova</t>
    </r>
    <r>
      <rPr>
        <sz val="15.4"/>
        <color rgb="FF363636"/>
        <rFont val="Arial"/>
        <family val="2"/>
      </rPr>
      <t>.</t>
    </r>
  </si>
  <si>
    <r>
      <t xml:space="preserve">CTRL+MAIUSC+F apre la finestra di dialogo </t>
    </r>
    <r>
      <rPr>
        <sz val="15.4"/>
        <color rgb="FF363636"/>
        <rFont val="Arial"/>
        <family val="2"/>
      </rPr>
      <t>Formato celle</t>
    </r>
    <r>
      <rPr>
        <sz val="15.4"/>
        <color rgb="FF363636"/>
        <rFont val="Arial"/>
        <family val="2"/>
      </rPr>
      <t xml:space="preserve"> con la scheda </t>
    </r>
    <r>
      <rPr>
        <sz val="15.4"/>
        <color rgb="FF363636"/>
        <rFont val="Arial"/>
        <family val="2"/>
      </rPr>
      <t>Carattere</t>
    </r>
    <r>
      <rPr>
        <sz val="15.4"/>
        <color rgb="FF363636"/>
        <rFont val="Arial"/>
        <family val="2"/>
      </rPr>
      <t xml:space="preserve"> selezionata.</t>
    </r>
  </si>
  <si>
    <t>CTRL+MAIUSC+O seleziona tutte le celle che contengono commenti.</t>
  </si>
  <si>
    <r>
      <t xml:space="preserve">CTRL+MAIUSC+P apre la finestra di dialogo </t>
    </r>
    <r>
      <rPr>
        <sz val="15.4"/>
        <color rgb="FF363636"/>
        <rFont val="Arial"/>
        <family val="2"/>
      </rPr>
      <t>Formato celle</t>
    </r>
    <r>
      <rPr>
        <sz val="15.4"/>
        <color rgb="FF363636"/>
        <rFont val="Arial"/>
        <family val="2"/>
      </rPr>
      <t xml:space="preserve"> con la scheda </t>
    </r>
    <r>
      <rPr>
        <sz val="15.4"/>
        <color rgb="FF363636"/>
        <rFont val="Arial"/>
        <family val="2"/>
      </rPr>
      <t>Carattere</t>
    </r>
    <r>
      <rPr>
        <sz val="15.4"/>
        <color rgb="FF363636"/>
        <rFont val="Arial"/>
        <family val="2"/>
      </rPr>
      <t xml:space="preserve"> selezionata.</t>
    </r>
  </si>
  <si>
    <t>CTRL+MAIUSC+U alterna tra l'espansione e la compressione della barra della formula.</t>
  </si>
  <si>
    <r>
      <t xml:space="preserve">CTRL+ALT+V visualizza la finestra di dialogo </t>
    </r>
    <r>
      <rPr>
        <sz val="15.4"/>
        <color rgb="FF363636"/>
        <rFont val="Arial"/>
        <family val="2"/>
      </rPr>
      <t>Incolla speciale</t>
    </r>
    <r>
      <rPr>
        <sz val="15.4"/>
        <color rgb="FF363636"/>
        <rFont val="Arial"/>
        <family val="2"/>
      </rPr>
      <t>, disponibile solo dopo aver tagliato o copiato un oggetto, testo o il contenuto di una cella in un foglio di lavoro o in un'altra applicazione.</t>
    </r>
  </si>
  <si>
    <r>
      <t>Suggerimento :</t>
    </r>
    <r>
      <rPr>
        <sz val="15.4"/>
        <color rgb="FF363636"/>
        <rFont val="Arial"/>
        <family val="2"/>
      </rPr>
      <t> Alle combinazioni CTRL+E, CTRL+J, CTRL+M e CTRL+Q al momento non sono assegnate scelte rapide da tastiera.</t>
    </r>
  </si>
  <si>
    <t>Suggerimento :  Scaricare o stampare una scheda di riferimento rapido: Scelte rapide da tastiera - Tasti funzione. (PDF)</t>
  </si>
  <si>
    <t>MAIUSC+F2 aggiunge o modifica un commento di cella.</t>
  </si>
  <si>
    <r>
      <t xml:space="preserve">Visualizza la finestra di dialogo </t>
    </r>
    <r>
      <rPr>
        <sz val="15.4"/>
        <color rgb="FF363636"/>
        <rFont val="Arial"/>
        <family val="2"/>
      </rPr>
      <t>Incolla nome</t>
    </r>
    <r>
      <rPr>
        <sz val="15.4"/>
        <color rgb="FF363636"/>
        <rFont val="Arial"/>
        <family val="2"/>
      </rPr>
      <t>. Disponibile solo se nella cartella di lavoro esistono nomi.</t>
    </r>
  </si>
  <si>
    <r>
      <t xml:space="preserve">MAIUSC+F3 visualizza la finestra di dialogo </t>
    </r>
    <r>
      <rPr>
        <sz val="15.4"/>
        <color rgb="FF363636"/>
        <rFont val="Arial"/>
        <family val="2"/>
      </rPr>
      <t>Inserisci funzione</t>
    </r>
    <r>
      <rPr>
        <sz val="15.4"/>
        <color rgb="FF363636"/>
        <rFont val="Arial"/>
        <family val="2"/>
      </rPr>
      <t>.</t>
    </r>
  </si>
  <si>
    <t>CTRL+F6 passa alla finestra della cartella di lavoro successiva quando sono aperte più finestre.</t>
  </si>
  <si>
    <t>MAIUSC+F8 consente di aggiungere un intervallo o una cella non adiacente usando i tasti di direzione.</t>
  </si>
  <si>
    <t>CTRL+ALT+F9 calcola tutti i fogli di lavoro di tutte le cartelle di lavoro aperte, indipendentemente dal fatto che siano state modificate o meno da quando è stato eseguito l'ultimo calcolo.</t>
  </si>
  <si>
    <t>CTRL+ALT+MAIUSC+F9 verifica nuovamente le formule dipendenti e calcola quindi tutte le celle in tutte le cartelle di lavoro aperte, incluse le celle su cui non è necessario eseguire il calcolo.</t>
  </si>
  <si>
    <t>Attiva o disattiva i suggerimenti tasti di scelta. L'uso del tasto ALT ha la stessa funzione.</t>
  </si>
  <si>
    <t>Nota :  Scaricare o stampare una scheda di riferimento rapido: Scelte rapide da tastiera varie. (PDF)</t>
  </si>
  <si>
    <t>TASTI DI DIREZIONE</t>
  </si>
  <si>
    <t>CTRL+tasto di direzione passa al bordo dell'area dati corrente in un foglio di lavoro.</t>
  </si>
  <si>
    <t>MAIUSC+tasto di direzione estende di una cella la selezione delle celle.</t>
  </si>
  <si>
    <t>CTRL+MAIUSC+tasto di direzione estende la selezione delle celle all'ultima cella non vuota nella stessa colonna o riga della cella attiva oppure, se la cella successiva è vuota, alla cella non vuota successiva.</t>
  </si>
  <si>
    <t>FINE attiva la modalità Fine. In modalità Fine è possibile premere un tasto di direzione per passare alla successiva cella non vuota della stessa colonna o riga della cella attiva. Se le celle sono vuote, premendo FINE e poi un tasto di direzione è possibile passare all'ultima cella della riga o della colonna.</t>
  </si>
  <si>
    <t>CTRL+FINE passa all'ultima cella in un foglio di lavoro nella riga più bassa usata della colonna all'estrema destra. Se il cursore si trova nella barra della formula, CTRL+FINE sposta il cursore alla fine del testo.</t>
  </si>
  <si>
    <t>CTRL+MAIUSC+FINE estende la selezione di celle fino all'ultima cella usata nel foglio di lavoro (angolo inferiore destro). Se il cursore si trova nella barra della formula, CTRL+MAIUSC+FINE seleziona tutto il testo nella barra della formula dalla posizione del cursore alla fine, senza influire sull'altezza della barra della formula.</t>
  </si>
  <si>
    <t>CTRL+INVIO riempie l'intervallo selezionato di celle con l'immissione corrente.</t>
  </si>
  <si>
    <t>MAIUSC+INVIO completa un'immissione di cella e seleziona la cella superiore.</t>
  </si>
  <si>
    <t>CTRL+MAIUSC+HOME estende la selezione delle celle all'inizio del foglio di lavoro.</t>
  </si>
  <si>
    <t>CTRL+BARRA SPAZIATRICE seleziona un'intera colonna in un foglio di lavoro.</t>
  </si>
  <si>
    <t>MAIUSC+BARRA SPAZIATRICE seleziona un'intera riga in un foglio di lavoro.</t>
  </si>
  <si>
    <t>CTRL+MAIUSC+BARRA SPAZIATRICE seleziona l'intero foglio di lavoro.</t>
  </si>
  <si>
    <t>Se il foglio di lavoro contiene dati, CTRL+MAIUSC+BARRA SPAZIATRICE seleziona l'area corrente. Premendo CTRL+MAIUSC+BARRA SPAZIATRICE una seconda volta viene selezionata l'area corrente e le relative righe di riepilogo. Premendo CTRL+MAIUSC+BARRA SPAZIATRICE una terza volta, si seleziona l'intero foglio di lavoro.</t>
  </si>
  <si>
    <t>Se è selezionato un oggetto, CTRL+MAIUSC+BARRA SPAZIATRICE seleziona tutti gli oggetti in un foglio di lavoro.</t>
  </si>
  <si>
    <t>MAIUSC+TAB consente di spostarsi alla cella precedente in un foglio di lavoro o all'opzione precedente in una finestra di dialogo.</t>
  </si>
  <si>
    <t>CTRL+MAIUSC+TAB passa alla scheda precedente in una finestra di dialogo.</t>
  </si>
  <si>
    <r>
      <t xml:space="preserve">Questo articolo descrive le scelte rapide da tastiera, i tasti funzione e altri tasti di scelta rapida comuni per </t>
    </r>
    <r>
      <rPr>
        <sz val="15.4"/>
        <color rgb="FF363636"/>
        <rFont val="Arial"/>
        <family val="2"/>
      </rPr>
      <t>Excel 2007</t>
    </r>
    <r>
      <rPr>
        <sz val="15.4"/>
        <color rgb="FF363636"/>
        <rFont val="Arial"/>
        <family val="2"/>
      </rPr>
      <t>. Include le scelte rapide da tastiera che è possibile usare per accedere alla barra multifunzione.</t>
    </r>
  </si>
  <si>
    <t>CTRL+SHIFT+)</t>
  </si>
  <si>
    <t>Visualizza eventuali colonne nascoste nella selezione.</t>
  </si>
  <si>
    <t>Applicar il formato Numero esponenziale con due posizioni decimali.</t>
  </si>
  <si>
    <t>Passa tra le opzioni che consentono di nascondere gli oggetti, visualizzare gli oggetti e mostrare i segnaposto per gli oggetti.</t>
  </si>
  <si>
    <t>Se il foglio di lavoro contiene dati, CTRL+A seleziona l'area corrente. Premendo CTRL+A una seconda volta viene selezionata l'area corrente e le relative righe di riepilogo. Premendo CTRL+A una terza volta, si seleziona l'intero foglio di lavoro.</t>
  </si>
  <si>
    <t>CTRL+C seguito da un altro CTRL+C consente di visualizzare gli Appunti.</t>
  </si>
  <si>
    <r>
      <t xml:space="preserve">Visualizza la finestra di dialogo </t>
    </r>
    <r>
      <rPr>
        <sz val="15.4"/>
        <color rgb="FF363636"/>
        <rFont val="Arial"/>
        <family val="2"/>
      </rPr>
      <t>Stampa</t>
    </r>
    <r>
      <rPr>
        <sz val="15.4"/>
        <color rgb="FF363636"/>
        <rFont val="Arial"/>
        <family val="2"/>
      </rPr>
      <t>.</t>
    </r>
  </si>
  <si>
    <r>
      <t xml:space="preserve">CTRL+MAIUSC+Z usa il comando </t>
    </r>
    <r>
      <rPr>
        <sz val="15.4"/>
        <color rgb="FF363636"/>
        <rFont val="Arial"/>
        <family val="2"/>
      </rPr>
      <t>Annulla</t>
    </r>
    <r>
      <rPr>
        <sz val="15.4"/>
        <color rgb="FF363636"/>
        <rFont val="Arial"/>
        <family val="2"/>
      </rPr>
      <t xml:space="preserve"> o </t>
    </r>
    <r>
      <rPr>
        <sz val="15.4"/>
        <color rgb="FF363636"/>
        <rFont val="Arial"/>
        <family val="2"/>
      </rPr>
      <t>Ripeti</t>
    </r>
    <r>
      <rPr>
        <sz val="15.4"/>
        <color rgb="FF363636"/>
        <rFont val="Arial"/>
        <family val="2"/>
      </rPr>
      <t xml:space="preserve"> per annullare o ripristinare l'ultima correzione automatica quando sono visualizzati gli smart tag di Correzione automatica.</t>
    </r>
  </si>
  <si>
    <r>
      <t xml:space="preserve">Visualizza il riquadro attività </t>
    </r>
    <r>
      <rPr>
        <sz val="15.4"/>
        <color rgb="FF363636"/>
        <rFont val="Arial"/>
        <family val="2"/>
      </rPr>
      <t>Guida di Microsoft Office Excel</t>
    </r>
    <r>
      <rPr>
        <sz val="15.4"/>
        <color rgb="FF363636"/>
        <rFont val="Arial"/>
        <family val="2"/>
      </rPr>
      <t>.</t>
    </r>
  </si>
  <si>
    <t>CTRL+F1 visualizza o nasconde la barra multifunzione, un componente dell'interfaccia utente Microsoft Office Fluent.</t>
  </si>
  <si>
    <t>CTRL+F2 visualizza la finestra Anteprima di stampa.</t>
  </si>
  <si>
    <r>
      <t xml:space="preserve">Visualizza la finestra di dialogo </t>
    </r>
    <r>
      <rPr>
        <sz val="15.4"/>
        <color rgb="FF363636"/>
        <rFont val="Arial"/>
        <family val="2"/>
      </rPr>
      <t>Incolla nome</t>
    </r>
    <r>
      <rPr>
        <sz val="15.4"/>
        <color rgb="FF363636"/>
        <rFont val="Arial"/>
        <family val="2"/>
      </rPr>
      <t>.</t>
    </r>
  </si>
  <si>
    <t>Attiva o disattiva i suggerimenti tasti di scelta.</t>
  </si>
  <si>
    <t>ALT+MAIUSC+F10 visualizza il menu o il messaggio per uno smart tag. Se sono presenti più smart tag, passa a quello successivo e visualizza il relativo menu o messaggio.</t>
  </si>
  <si>
    <t>ALT+F11 apre Microsoft Visual Basic Editor, in cui è possibile creare una macro usando Visual Basic, Applications Edition (VBA).</t>
  </si>
  <si>
    <t>Consente di spostarsi alla cella nell'angolo in basso a destra della finestra quando BLOC SCORR è attivato.</t>
  </si>
  <si>
    <t>Seleziona anche l'ultimo comando del menu quando è visibile un menu o un sottomenu.</t>
  </si>
  <si>
    <t>ALT+BARRA SPAZIATRICE visualizza il menu di controllo per la finestra di Microsoft Office Excel.</t>
  </si>
  <si>
    <t>Di seguito sono elencate le scelte rapida da tastiera di Excel 2016 per Mac. Se si usa Excel in un computer Windows, molti tasti di scelta rapida che usano CTRL funzionano anche in Excel 2016 per Mac, ma non in tutti i casi. Nel dubbio, consultare questo elenco. Tenere presente che le scelte rapide da tastiera descritte in questo argomento fanno riferimento al layout di tastiera americano.</t>
  </si>
  <si>
    <t>+ V</t>
  </si>
  <si>
    <t>o</t>
  </si>
  <si>
    <t>CTRL + V</t>
  </si>
  <si>
    <t>+ C</t>
  </si>
  <si>
    <t>CTRL + C</t>
  </si>
  <si>
    <t>Cancellare</t>
  </si>
  <si>
    <t>Salvare</t>
  </si>
  <si>
    <t>+ S</t>
  </si>
  <si>
    <t>CTRL + S</t>
  </si>
  <si>
    <t>+ Z</t>
  </si>
  <si>
    <t>CTRL + Z</t>
  </si>
  <si>
    <t>Ripetere l'operazione</t>
  </si>
  <si>
    <t>+ Y</t>
  </si>
  <si>
    <t>CTRL + Y o</t>
  </si>
  <si>
    <t>+ MAIUSC+ Z</t>
  </si>
  <si>
    <t>+ X</t>
  </si>
  <si>
    <t>CTRL + X</t>
  </si>
  <si>
    <t>Applicare il grassetto</t>
  </si>
  <si>
    <t>+ G</t>
  </si>
  <si>
    <t>CTRL + G</t>
  </si>
  <si>
    <t>Stampare</t>
  </si>
  <si>
    <t>+ P</t>
  </si>
  <si>
    <t>CTRL + P</t>
  </si>
  <si>
    <t>Aprire Visual Basic</t>
  </si>
  <si>
    <t>OPZIONE + F11</t>
  </si>
  <si>
    <t>Ricopiare in basso</t>
  </si>
  <si>
    <t>+ D</t>
  </si>
  <si>
    <t>CTRL + D</t>
  </si>
  <si>
    <t>Ricopiare a destra</t>
  </si>
  <si>
    <t>+ R</t>
  </si>
  <si>
    <t>CTRL + R</t>
  </si>
  <si>
    <t>Inserire celle</t>
  </si>
  <si>
    <t>CTRL + MAIUSC + =</t>
  </si>
  <si>
    <t>Eliminare celle</t>
  </si>
  <si>
    <t>+ -</t>
  </si>
  <si>
    <t>CTRL + -</t>
  </si>
  <si>
    <t>Calcolare tutte le cartelle di lavoro aperte</t>
  </si>
  <si>
    <t>+ =</t>
  </si>
  <si>
    <t>Chiudere la finestra</t>
  </si>
  <si>
    <t>+ W</t>
  </si>
  <si>
    <t>Chiudere Excel</t>
  </si>
  <si>
    <t>+ Q</t>
  </si>
  <si>
    <r>
      <t xml:space="preserve">Visualizzare la finestra di dialogo </t>
    </r>
    <r>
      <rPr>
        <sz val="15.4"/>
        <color rgb="FF363636"/>
        <rFont val="Arial"/>
        <family val="2"/>
      </rPr>
      <t>Vai a</t>
    </r>
  </si>
  <si>
    <r>
      <t xml:space="preserve">Visualizzare la finestra di dialogo </t>
    </r>
    <r>
      <rPr>
        <sz val="15.4"/>
        <color rgb="FF363636"/>
        <rFont val="Arial"/>
        <family val="2"/>
      </rPr>
      <t>Formato celle</t>
    </r>
  </si>
  <si>
    <t>CTRL + 1</t>
  </si>
  <si>
    <r>
      <t xml:space="preserve">Visualizzare la finestra di dialogo </t>
    </r>
    <r>
      <rPr>
        <sz val="15.4"/>
        <color rgb="FF363636"/>
        <rFont val="Arial"/>
        <family val="2"/>
      </rPr>
      <t>Sostituisci</t>
    </r>
  </si>
  <si>
    <t>CTRL + H</t>
  </si>
  <si>
    <t>+ MAIUSC + H</t>
  </si>
  <si>
    <t>Usare la funzione Incolla speciale</t>
  </si>
  <si>
    <t>+ CTRL + V</t>
  </si>
  <si>
    <t>CTRL + OPZIONE + V</t>
  </si>
  <si>
    <t>+ OPZIONE + V</t>
  </si>
  <si>
    <t>Sottolineare</t>
  </si>
  <si>
    <t>Applicare il corsivo</t>
  </si>
  <si>
    <t>+ I</t>
  </si>
  <si>
    <t>CTRL + I</t>
  </si>
  <si>
    <t>Nuova cartella di lavoro vuota</t>
  </si>
  <si>
    <t>+ N</t>
  </si>
  <si>
    <t>Nuova cartella di lavoro da modello</t>
  </si>
  <si>
    <t>+ MAIUSC + P</t>
  </si>
  <si>
    <r>
      <t xml:space="preserve">Visualizzare la finestra di dialogo </t>
    </r>
    <r>
      <rPr>
        <sz val="15.4"/>
        <color rgb="FF363636"/>
        <rFont val="Arial"/>
        <family val="2"/>
      </rPr>
      <t>Salva con nome</t>
    </r>
  </si>
  <si>
    <t>+ MAIUSC + S</t>
  </si>
  <si>
    <r>
      <t xml:space="preserve">Visualizzare la finestra della </t>
    </r>
    <r>
      <rPr>
        <sz val="15.4"/>
        <color rgb="FF363636"/>
        <rFont val="Arial"/>
        <family val="2"/>
      </rPr>
      <t>Guida</t>
    </r>
  </si>
  <si>
    <t>+ /</t>
  </si>
  <si>
    <t>Selezionare tutto</t>
  </si>
  <si>
    <t>+ A</t>
  </si>
  <si>
    <t>+ MAIUSC + BARRA SPAZIATRICE</t>
  </si>
  <si>
    <t>Aggiungere o rimuovere un filtro</t>
  </si>
  <si>
    <t>+ MAIUSC + F</t>
  </si>
  <si>
    <t>CTRL + MAIUSC + L</t>
  </si>
  <si>
    <t>Ridurre a icona o ripristinare le schede della barra multifunzione</t>
  </si>
  <si>
    <t>+ OPZIONE + R</t>
  </si>
  <si>
    <r>
      <t xml:space="preserve">Visualizzare la finestra di dialogo </t>
    </r>
    <r>
      <rPr>
        <sz val="15.4"/>
        <color rgb="FF363636"/>
        <rFont val="Arial"/>
        <family val="2"/>
      </rPr>
      <t>Apri</t>
    </r>
  </si>
  <si>
    <t>+ O</t>
  </si>
  <si>
    <t>CTRL + O</t>
  </si>
  <si>
    <t>Eseguire il controllo ortografico</t>
  </si>
  <si>
    <t>Aprire il thesaurus</t>
  </si>
  <si>
    <t>MAIUSC + F7</t>
  </si>
  <si>
    <r>
      <t xml:space="preserve">Visualizzare il </t>
    </r>
    <r>
      <rPr>
        <sz val="15.4"/>
        <color rgb="FF363636"/>
        <rFont val="Arial"/>
        <family val="2"/>
      </rPr>
      <t>generatore di formule</t>
    </r>
  </si>
  <si>
    <t>MAIUSC + F3</t>
  </si>
  <si>
    <r>
      <t xml:space="preserve">Aprire la finestra di dialogo </t>
    </r>
    <r>
      <rPr>
        <sz val="15.4"/>
        <color rgb="FF363636"/>
        <rFont val="Arial"/>
        <family val="2"/>
      </rPr>
      <t>Definisci nome</t>
    </r>
  </si>
  <si>
    <r>
      <t xml:space="preserve">Aprire la finestra di dialogo </t>
    </r>
    <r>
      <rPr>
        <sz val="15.4"/>
        <color rgb="FF363636"/>
        <rFont val="Arial"/>
        <family val="2"/>
      </rPr>
      <t>Crea nomi</t>
    </r>
  </si>
  <si>
    <t>+ MAIUSC + F3</t>
  </si>
  <si>
    <t>Inserire un nuovo foglio*</t>
  </si>
  <si>
    <t>MAIUSC + F11</t>
  </si>
  <si>
    <t>+ P o CTRL + P</t>
  </si>
  <si>
    <t>Visualizzare l'anteprima di stampa</t>
  </si>
  <si>
    <r>
      <t xml:space="preserve">** Questa scelta rapida è in conflitto con un'assegnazione tasti predefinita di Mac OS. Per usarla è necessario cambiare le impostazioni della tastiera del Mac. Andare in </t>
    </r>
    <r>
      <rPr>
        <sz val="15.4"/>
        <color rgb="FF363636"/>
        <rFont val="Arial"/>
        <family val="2"/>
      </rPr>
      <t>Apple &gt; Preferenze di Sistema &gt; Tastiera &gt; Abbreviazioni da tastiera</t>
    </r>
    <r>
      <rPr>
        <sz val="15.4"/>
        <color rgb="FF363636"/>
        <rFont val="Arial"/>
        <family val="2"/>
      </rPr>
      <t xml:space="preserve">. Fare clic su </t>
    </r>
    <r>
      <rPr>
        <sz val="15.4"/>
        <color rgb="FF363636"/>
        <rFont val="Arial"/>
        <family val="2"/>
      </rPr>
      <t>Mission Control</t>
    </r>
    <r>
      <rPr>
        <sz val="15.4"/>
        <color rgb="FF363636"/>
        <rFont val="Arial"/>
        <family val="2"/>
      </rPr>
      <t xml:space="preserve"> e quindi deselezionare l'opzione </t>
    </r>
    <r>
      <rPr>
        <sz val="15.4"/>
        <color rgb="FF363636"/>
        <rFont val="Arial"/>
        <family val="2"/>
      </rPr>
      <t>Mostra scrivania</t>
    </r>
    <r>
      <rPr>
        <sz val="15.4"/>
        <color rgb="FF363636"/>
        <rFont val="Arial"/>
        <family val="2"/>
      </rPr>
      <t>.</t>
    </r>
  </si>
  <si>
    <r>
      <t>Nota :</t>
    </r>
    <r>
      <rPr>
        <sz val="15.4"/>
        <color rgb="FF363636"/>
        <rFont val="Arial"/>
        <family val="2"/>
      </rPr>
      <t xml:space="preserve"> Nota: se un tasto funzione non produce l'effetto previsto, premere </t>
    </r>
    <r>
      <rPr>
        <sz val="15.4"/>
        <color rgb="FF363636"/>
        <rFont val="Arial"/>
        <family val="2"/>
      </rPr>
      <t>FN</t>
    </r>
    <r>
      <rPr>
        <sz val="15.4"/>
        <color rgb="FF363636"/>
        <rFont val="Arial"/>
        <family val="2"/>
      </rPr>
      <t xml:space="preserve"> oltre al tasto funzione stesso. Per evitare di premere ogni volta FN, è possibile modificare le preferenze di sistema: passare a </t>
    </r>
    <r>
      <rPr>
        <sz val="15.4"/>
        <color rgb="FF363636"/>
        <rFont val="Arial"/>
        <family val="2"/>
      </rPr>
      <t>Apple &gt; Preferenze di Sistema &gt; Tastiera</t>
    </r>
    <r>
      <rPr>
        <sz val="15.4"/>
        <color rgb="FF363636"/>
        <rFont val="Arial"/>
        <family val="2"/>
      </rPr>
      <t xml:space="preserve">. Selezionare la casella di controllo </t>
    </r>
    <r>
      <rPr>
        <sz val="15.4"/>
        <color rgb="FF363636"/>
        <rFont val="Arial"/>
        <family val="2"/>
      </rPr>
      <t>Utilizza tutti i tasti F1, F2, ecc. come tasti funzione standard</t>
    </r>
    <r>
      <rPr>
        <sz val="15.4"/>
        <color rgb="FF363636"/>
        <rFont val="Arial"/>
        <family val="2"/>
      </rPr>
      <t>.</t>
    </r>
  </si>
  <si>
    <t>Visualizzare la finestra della Guida</t>
  </si>
  <si>
    <t>Modificare la cella selezionata</t>
  </si>
  <si>
    <t>Inserire o modificare il commento di una cella</t>
  </si>
  <si>
    <t>MAIUSC + F2</t>
  </si>
  <si>
    <t>Aprire la finestra di dialogo Salva</t>
  </si>
  <si>
    <t>OPZIONE + F2</t>
  </si>
  <si>
    <t>Aprire il generatore di formule</t>
  </si>
  <si>
    <t>Aprire la finestra di dialogo Definisci nome</t>
  </si>
  <si>
    <t>Chiudere</t>
  </si>
  <si>
    <t>Visualizzare la finestra di dialogo Vai a</t>
  </si>
  <si>
    <t>Visualizzare la finestra di dialogo Trova</t>
  </si>
  <si>
    <t>MAIUSC + F5</t>
  </si>
  <si>
    <t>Passare alla finestra di dialogo Cerca nel foglio</t>
  </si>
  <si>
    <t>CTRL + F5</t>
  </si>
  <si>
    <t>MAIUSC + F7 o CTRL + OPZIONE +</t>
  </si>
  <si>
    <t>Estendere la selezione</t>
  </si>
  <si>
    <t>Aggiungere alla selezione</t>
  </si>
  <si>
    <t>MAIUSC + F8</t>
  </si>
  <si>
    <t>Visualizzare la finestra di dialogo Macro</t>
  </si>
  <si>
    <t>OPZIONE + F8</t>
  </si>
  <si>
    <t>Calcolare il foglio attivo</t>
  </si>
  <si>
    <t>MAIUSC + F9</t>
  </si>
  <si>
    <t>Ridurre a icona la finestra attiva</t>
  </si>
  <si>
    <t>CTRL + F9</t>
  </si>
  <si>
    <t>Visualizzare un menu contestuale o menu di scelta rapida</t>
  </si>
  <si>
    <t>Ingrandire o ripristinare la finestra attiva</t>
  </si>
  <si>
    <t>CTRL + F10 o</t>
  </si>
  <si>
    <t>Inserire un nuovo foglio grafico*</t>
  </si>
  <si>
    <t>Inserire un nuovo foglio macro di Excel 4.0</t>
  </si>
  <si>
    <t>Visualizzare la finestra di dialogo Salva con nome</t>
  </si>
  <si>
    <t>Visualizzare la finestra di dialogo Apri</t>
  </si>
  <si>
    <t>Spostarsi e scorrere un foglio o una cartella di lavoro</t>
  </si>
  <si>
    <t>Spostarsi di una cella su, giù, a sinistra o a destra</t>
  </si>
  <si>
    <t>Un tasto di direzione</t>
  </si>
  <si>
    <t>Spostarsi verso il bordo dell'area dati corrente</t>
  </si>
  <si>
    <t>+ tasto di direzione</t>
  </si>
  <si>
    <t>Spostarsi all'inizio della riga</t>
  </si>
  <si>
    <t>INIZIO</t>
  </si>
  <si>
    <t>Spostarsi all'inizio del foglio</t>
  </si>
  <si>
    <t>CTRL + INIZIO</t>
  </si>
  <si>
    <t>Spostarsi sull'ultima cella in uso del foglio</t>
  </si>
  <si>
    <t>CTRL + FINE</t>
  </si>
  <si>
    <t>Spostarsi in basso di una schermata</t>
  </si>
  <si>
    <t>In un MacBook, FN + FRECCIA GIÙ</t>
  </si>
  <si>
    <t>Spostarsi in alto di una schermata</t>
  </si>
  <si>
    <t>In un MacBook, FN + FRECCIA SU</t>
  </si>
  <si>
    <t>Spostarsi di una schermata verso destra</t>
  </si>
  <si>
    <t>OPZIONE+PGGIÙ</t>
  </si>
  <si>
    <t>Spostarsi di una schermata verso sinistra</t>
  </si>
  <si>
    <t>OPZIONE+PGSU</t>
  </si>
  <si>
    <t>Passare al foglio successivo della cartella di lavoro</t>
  </si>
  <si>
    <t>CTRL + PGGIÙ</t>
  </si>
  <si>
    <t>OPZIONE + freccia DESTRA</t>
  </si>
  <si>
    <t>Passare al foglio precedente della cartella di lavoro</t>
  </si>
  <si>
    <t>OPZIONE + freccia SINISTRA</t>
  </si>
  <si>
    <t>Scorrere fino a visualizzare la cella attiva</t>
  </si>
  <si>
    <r>
      <t xml:space="preserve">Visualizzare la finestra di dialogo </t>
    </r>
    <r>
      <rPr>
        <sz val="15.4"/>
        <color rgb="FF363636"/>
        <rFont val="Arial"/>
        <family val="2"/>
      </rPr>
      <t>Trova</t>
    </r>
  </si>
  <si>
    <t>Accedere alla funzionalità di ricerca (quando il cursore è in una cella o è selezionata una cella)</t>
  </si>
  <si>
    <t>+ F</t>
  </si>
  <si>
    <t>Spostarsi tra le celle sbloccate di un foglio protetto</t>
  </si>
  <si>
    <t>Stampa</t>
  </si>
  <si>
    <t>Immettere i dati in un foglio</t>
  </si>
  <si>
    <t>Completare l'immissione dati in una cella e spostarsi in avanti nella selezione</t>
  </si>
  <si>
    <t>CTRL + OPZIONE + INVIO</t>
  </si>
  <si>
    <t>Riempire l'intervallo di celle selezionato con il testo digitato</t>
  </si>
  <si>
    <t>+ INVIO</t>
  </si>
  <si>
    <t>CTRL + INVIO</t>
  </si>
  <si>
    <t>Completare l'immissione dati in una cella e spostarsi in alto nella selezione</t>
  </si>
  <si>
    <t>MAIUSC + INVIO</t>
  </si>
  <si>
    <t>Completare l'immissione dati in una cella e spostarsi verso destra nella selezione</t>
  </si>
  <si>
    <t>Completare l'immissione dati in una cella e spostarsi verso sinistra nella selezione</t>
  </si>
  <si>
    <t>MAIUSC + TAB</t>
  </si>
  <si>
    <t>Annullare un'immissione di dati in una cella</t>
  </si>
  <si>
    <t>Eliminare il carattere a sinistra del punto di inserimento o eliminare la selezione</t>
  </si>
  <si>
    <t>Eliminare il carattere a destra del punto di inserimento o eliminare la selezione</t>
  </si>
  <si>
    <t>Nota: questo tasto non è presente in alcune tastiere di dimensioni ridotte</t>
  </si>
  <si>
    <t>Eliminare il testo fino alla fine della riga</t>
  </si>
  <si>
    <t>CTRL +</t>
  </si>
  <si>
    <t>Spostarsi di un carattere su, giù, a sinistra o a destra</t>
  </si>
  <si>
    <t>Inserire un commento</t>
  </si>
  <si>
    <t>Aprire e modificare il commento di una cella</t>
  </si>
  <si>
    <t>Definire un nome</t>
  </si>
  <si>
    <t>CTRL + L</t>
  </si>
  <si>
    <t>Usare le celle nella barra della formula</t>
  </si>
  <si>
    <t>Modificare la cella attiva e quindi cancellarne il contenuto oppure eliminare il carattere precedente della cella attiva mentre si modifica il contenuto della cella</t>
  </si>
  <si>
    <t>Completare l'immissione dei dati in una cella</t>
  </si>
  <si>
    <t>Immettere una formula come formula di matrice</t>
  </si>
  <si>
    <t>+ MAIUSC + INVIO o</t>
  </si>
  <si>
    <t>CTRL + MAIUSC + INVIO</t>
  </si>
  <si>
    <t>Annulla l'immissione di dati nella cella o nella barra della formula</t>
  </si>
  <si>
    <t>Visualizzare il Generatore di formule dopo avere digitato un nome di funzione valido in una formula</t>
  </si>
  <si>
    <t>Inserire un collegamento ipertestuale</t>
  </si>
  <si>
    <t>+ K</t>
  </si>
  <si>
    <t>CTRL + K</t>
  </si>
  <si>
    <t>Modificare la cella attiva e posizionare il punto di inserimento alla fine della riga</t>
  </si>
  <si>
    <t>CTRL + U</t>
  </si>
  <si>
    <t>Visualizzare un menu contestuale</t>
  </si>
  <si>
    <t>Iniziare l'immissione di una formula</t>
  </si>
  <si>
    <t>Cambiare lo stile di riferimento della formula da assoluto a relativo e a misto</t>
  </si>
  <si>
    <t>+ T</t>
  </si>
  <si>
    <t>Inserire la formula Somma automatica</t>
  </si>
  <si>
    <t>+ MAIUSC + T</t>
  </si>
  <si>
    <t>Immettere la data</t>
  </si>
  <si>
    <t>CTRL + PUNTO E VIRGOLA (;)</t>
  </si>
  <si>
    <t>Immettere l'ra</t>
  </si>
  <si>
    <t>+ PUNTO E VIRGOLA (;)</t>
  </si>
  <si>
    <t>Copiare il valore dalla cella che si trova sopra la cella attiva nella cella o nella barra della formula</t>
  </si>
  <si>
    <t>CTRL + MAIUSC + VIRGOLETTE (")</t>
  </si>
  <si>
    <t>Alternare tra la visualizzazione dei valori delle celle e la visualizzazione delle formule della cella</t>
  </si>
  <si>
    <t>CTRL + ACCENTO GRAVE (`)</t>
  </si>
  <si>
    <t>Copiare una formula dalla cella che si trova sopra la cella attiva nella cella o nella barra della formula</t>
  </si>
  <si>
    <t>CTRL + APOSTROFO (')</t>
  </si>
  <si>
    <t>Visualizzare l'elenco Completamento automatico formule</t>
  </si>
  <si>
    <t>CTRL + OPZIONE + FRECCIA GIÙ</t>
  </si>
  <si>
    <r>
      <t xml:space="preserve">Aprire il riquadro </t>
    </r>
    <r>
      <rPr>
        <sz val="15.4"/>
        <color rgb="FF363636"/>
        <rFont val="Arial"/>
        <family val="2"/>
      </rPr>
      <t>Ricerca intelligente</t>
    </r>
  </si>
  <si>
    <t>CTRL + OPZIONE +</t>
  </si>
  <si>
    <t>+ L</t>
  </si>
  <si>
    <t>Formattare e modificare i dati</t>
  </si>
  <si>
    <t>Creare una tabella</t>
  </si>
  <si>
    <t>CTRL + T</t>
  </si>
  <si>
    <t>Inserire un'interruzione di riga in una cella</t>
  </si>
  <si>
    <t>+ OPZIONE + INVIO o</t>
  </si>
  <si>
    <t>Inserire caratteri speciali come i simboli, inclusi emoji</t>
  </si>
  <si>
    <t>+ BARRA SPAZIATRICE</t>
  </si>
  <si>
    <t>Aumentare le dimensioni del carattere</t>
  </si>
  <si>
    <t>+ MAIUSC + &gt;</t>
  </si>
  <si>
    <t>Ridurre le dimensioni del carattere</t>
  </si>
  <si>
    <t>+ MAIUSC + &lt;</t>
  </si>
  <si>
    <t>Allineare al centro</t>
  </si>
  <si>
    <t>+ E</t>
  </si>
  <si>
    <t>Allineare a sinistra</t>
  </si>
  <si>
    <r>
      <t xml:space="preserve">Visualizzare la finestra di dialogo </t>
    </r>
    <r>
      <rPr>
        <sz val="15.4"/>
        <color rgb="FF363636"/>
        <rFont val="Arial"/>
        <family val="2"/>
      </rPr>
      <t>Modifica stile cella</t>
    </r>
  </si>
  <si>
    <t>+ MAIUSC + L</t>
  </si>
  <si>
    <t>Applicare il formato numero Generale</t>
  </si>
  <si>
    <t>CTRL + MAIUSC + ~</t>
  </si>
  <si>
    <t>Applicare il formato Valuta con due posizioni decimali (i numeri negativi sono visualizzati in rosso tra parentesi)</t>
  </si>
  <si>
    <t>CTRL + MAIUSC + $</t>
  </si>
  <si>
    <t>Applicare il formato Percentuale senza posizioni decimali</t>
  </si>
  <si>
    <t>CTRL + MAIUSC + %</t>
  </si>
  <si>
    <t>Applicare il formato Numero esponenziale con due posizioni decimali</t>
  </si>
  <si>
    <t>CTRL + MAIUSC + ^</t>
  </si>
  <si>
    <t>Applicare il formato Data con giorno, mese e anno</t>
  </si>
  <si>
    <t>CTRL + MAIUSC + #</t>
  </si>
  <si>
    <t>Applicare il formato Ora con ore e minuti e AM o PM</t>
  </si>
  <si>
    <t>CTRL + MAIUSC + @</t>
  </si>
  <si>
    <t>CTRL + MAIUSC + !</t>
  </si>
  <si>
    <t>Applicare il bordo esterno intorno alle celle selezionate</t>
  </si>
  <si>
    <t>+ OPZIONE + ZERO</t>
  </si>
  <si>
    <t>Aggiungere un bordo esterno a destra della selezione</t>
  </si>
  <si>
    <t>+ OPZIONE + freccia DESTRA</t>
  </si>
  <si>
    <t>Aggiungere un bordo esterno a sinistra della selezione</t>
  </si>
  <si>
    <t>+ OPZIONE + freccia SINISTRA</t>
  </si>
  <si>
    <t>Aggiungere un bordo esterno al lato superiore della selezione</t>
  </si>
  <si>
    <t>+ OPZIONE + Freccia SU</t>
  </si>
  <si>
    <t>Aggiungere un bordo esterno al lato inferiore della selezione</t>
  </si>
  <si>
    <t>+ OPZIONE + freccia GIÙ</t>
  </si>
  <si>
    <t>Rimuovere i bordi esterni</t>
  </si>
  <si>
    <t>+ OPZIONE + TRATTINO</t>
  </si>
  <si>
    <t>Applicare o rimuovere la formattazione in grassetto</t>
  </si>
  <si>
    <t>Applicare o rimuovere la formattazione in corsivo</t>
  </si>
  <si>
    <t>Applicare o rimuovere la sottolineatura</t>
  </si>
  <si>
    <t>Applicare o rimuovere il formato barrato</t>
  </si>
  <si>
    <t>+ MAIUSC + X</t>
  </si>
  <si>
    <t>Nascondere una colonna</t>
  </si>
  <si>
    <t>+ )</t>
  </si>
  <si>
    <t>or</t>
  </si>
  <si>
    <t>CTRL + )</t>
  </si>
  <si>
    <t>Scoprire una colonna</t>
  </si>
  <si>
    <t>+ MAIUSC + )</t>
  </si>
  <si>
    <t>CTRL + MAIUSC + )</t>
  </si>
  <si>
    <t>Nascondere una riga</t>
  </si>
  <si>
    <t>+ (</t>
  </si>
  <si>
    <t>CTRL + (</t>
  </si>
  <si>
    <t>Mostrare una riga nascosta</t>
  </si>
  <si>
    <t>CTRL + MAIUSC + (</t>
  </si>
  <si>
    <t>Modificare la cella attiva</t>
  </si>
  <si>
    <t>Annullare un'immissione nella cella o nella barra della formula</t>
  </si>
  <si>
    <t>Incollare testo nella cella attiva</t>
  </si>
  <si>
    <t>Assegnare alle celle selezionate la voce della cella corrente</t>
  </si>
  <si>
    <t>+ INVIO o</t>
  </si>
  <si>
    <t>Usare una selezione</t>
  </si>
  <si>
    <t>Eliminare la selezione</t>
  </si>
  <si>
    <t>CTRL + TRATTINO</t>
  </si>
  <si>
    <t>Annullare l'ultima azione</t>
  </si>
  <si>
    <t>Spostarsi dall'alto verso il basso nella selezione (giù) *</t>
  </si>
  <si>
    <t>Spostarsi dal basso verso l'alto nella selezione (su) *</t>
  </si>
  <si>
    <t>Spostarsi da sinistra a destra nella selezione</t>
  </si>
  <si>
    <t>oppure spostarsi in basso di una cella se è selezionata una sola colonna</t>
  </si>
  <si>
    <t>Spostarsi da destra a sinistra nella selezione</t>
  </si>
  <si>
    <t>oppure spostarsi in alto di una cella se è selezionata una sola colonna</t>
  </si>
  <si>
    <t>Spostarsi in senso orario verso l'angolo successivo della selezione</t>
  </si>
  <si>
    <t>CTRL + PUNTO</t>
  </si>
  <si>
    <t>Raggruppare le celle selezionate</t>
  </si>
  <si>
    <t>+ MAIUSC + K</t>
  </si>
  <si>
    <t>Separare le celle selezionate</t>
  </si>
  <si>
    <t>+ MAIUSC + J</t>
  </si>
  <si>
    <t>Selezionare celle, colonne o righe</t>
  </si>
  <si>
    <t>Estendere la selezione di una cella</t>
  </si>
  <si>
    <t>MAIUSC +tasto di direzione</t>
  </si>
  <si>
    <t>Estendere la selezione all'ultima cella non vuota</t>
  </si>
  <si>
    <t>+ MAIUSC + tasto di direzione</t>
  </si>
  <si>
    <t>nella stessa colonna o riga della cella attiva</t>
  </si>
  <si>
    <t>Estendere la selezione all'inizio della riga</t>
  </si>
  <si>
    <t>MAIUSC + INIZIO</t>
  </si>
  <si>
    <t>Estendere la selezione all'inizio del foglio</t>
  </si>
  <si>
    <t>CTRL + MAIUSC + INIZIO</t>
  </si>
  <si>
    <t>Estendere la selezione all'ultima cella usata</t>
  </si>
  <si>
    <t>CTRL + MAIUSC + FINE</t>
  </si>
  <si>
    <t>nel foglio (angolo inferiore destro)</t>
  </si>
  <si>
    <t>Selezionare l'intera colonna</t>
  </si>
  <si>
    <t>Selezionare l'intera riga</t>
  </si>
  <si>
    <t>MAIUSC + BARRA SPAZIATRICE</t>
  </si>
  <si>
    <t>Selezionare l'intero foglio</t>
  </si>
  <si>
    <t>Selezionare solo le celle visibili</t>
  </si>
  <si>
    <t>+ MAIUSC + * (asterisco)</t>
  </si>
  <si>
    <t>Selezionare solo la cella attiva quando sono selezionate più celle</t>
  </si>
  <si>
    <t>MAIUSC + CANC</t>
  </si>
  <si>
    <t>Estendere la selezione di una pagina verso il basso</t>
  </si>
  <si>
    <t>MAIUSC + PGGIÙ</t>
  </si>
  <si>
    <t>Estendere la selezione di una pagina verso l'alto</t>
  </si>
  <si>
    <t>MAIUSC + PGSU</t>
  </si>
  <si>
    <t>Nascondere oggetti, mostrare oggetti</t>
  </si>
  <si>
    <t>CTRL + 6</t>
  </si>
  <si>
    <t>e mostrare i segnaposto per gli oggetti alternativamente</t>
  </si>
  <si>
    <t>Attivare l'estensione della selezione</t>
  </si>
  <si>
    <t>usando i tasti di direzione</t>
  </si>
  <si>
    <t>Aggiungere un altro intervallo di celle alla selezione</t>
  </si>
  <si>
    <t>Selezionare la matrice corrente, ovvero quella a cui</t>
  </si>
  <si>
    <t>CTRL + /</t>
  </si>
  <si>
    <t>appartiene la cella attiva</t>
  </si>
  <si>
    <t>Selezionare le celle di una riga che non corrispondono al valore nella cella attiva della riga. È necessario selezionare la riga a partire dalla cella attiva.</t>
  </si>
  <si>
    <t>CTRL + \</t>
  </si>
  <si>
    <t>Selezionare solo le celle a cui fanno riferimento direttamente le formule presenti nella selezione</t>
  </si>
  <si>
    <t>CTRL + MAIUSC + [</t>
  </si>
  <si>
    <t>Selezionare tutte le celle a cui fanno riferimento direttamente o indirettamente le formule presenti nella selezione</t>
  </si>
  <si>
    <t>CTRL + MAIUSC + {</t>
  </si>
  <si>
    <t>Selezionare solo le celle con formule che fanno riferimento direttamente alla cella attiva</t>
  </si>
  <si>
    <t>CTRL + ]</t>
  </si>
  <si>
    <t>Selezionare tutte le celle con formule che fanno riferimento direttamente o indirettamente alla cella attiva</t>
  </si>
  <si>
    <t>CTRL + MAIUSC + }</t>
  </si>
  <si>
    <t>Usare i grafici</t>
  </si>
  <si>
    <t>Selezionare ciclicamente gli oggetti del grafico</t>
  </si>
  <si>
    <r>
      <t xml:space="preserve">* Questa scelta rapida è in conflitto con un'assegnazione tasti predefinita di Mac OS. Per usarla è necessario cambiare le impostazioni della tastiera del Mac. Andare in </t>
    </r>
    <r>
      <rPr>
        <sz val="15.4"/>
        <color rgb="FF363636"/>
        <rFont val="Arial"/>
        <family val="2"/>
      </rPr>
      <t>Apple &gt; Preferenze di Sistema &gt; Tastiera &gt; Abbreviazioni da tastiera</t>
    </r>
    <r>
      <rPr>
        <sz val="15.4"/>
        <color rgb="FF363636"/>
        <rFont val="Arial"/>
        <family val="2"/>
      </rPr>
      <t xml:space="preserve">. Fare clic su </t>
    </r>
    <r>
      <rPr>
        <sz val="15.4"/>
        <color rgb="FF363636"/>
        <rFont val="Arial"/>
        <family val="2"/>
      </rPr>
      <t>Mission Control</t>
    </r>
    <r>
      <rPr>
        <sz val="15.4"/>
        <color rgb="FF363636"/>
        <rFont val="Arial"/>
        <family val="2"/>
      </rPr>
      <t xml:space="preserve"> e quindi deselezionare l'opzione </t>
    </r>
    <r>
      <rPr>
        <sz val="15.4"/>
        <color rgb="FF363636"/>
        <rFont val="Arial"/>
        <family val="2"/>
      </rPr>
      <t>Mostra scrivania</t>
    </r>
    <r>
      <rPr>
        <sz val="15.4"/>
        <color rgb="FF363636"/>
        <rFont val="Arial"/>
        <family val="2"/>
      </rPr>
      <t>.</t>
    </r>
  </si>
  <si>
    <t>Ordinare, filtrare e usare i rapporti di tabella pivot</t>
  </si>
  <si>
    <r>
      <t xml:space="preserve">Aprire la finestra di dialogo </t>
    </r>
    <r>
      <rPr>
        <sz val="15.4"/>
        <color rgb="FF363636"/>
        <rFont val="Arial"/>
        <family val="2"/>
      </rPr>
      <t>Ordina</t>
    </r>
  </si>
  <si>
    <t>+ MAIUSC + R</t>
  </si>
  <si>
    <t>Visualizzare l'elenco Filtro o il menu a comparsa del campo</t>
  </si>
  <si>
    <t>OPZIONE + FRECCIA GIÙ</t>
  </si>
  <si>
    <t>della pagina Tabella pivot per la cella selezionata</t>
  </si>
  <si>
    <t>Creare strutture di dati</t>
  </si>
  <si>
    <t>Visualizzare o nascondere i simboli della struttura</t>
  </si>
  <si>
    <t>CTRL + 8</t>
  </si>
  <si>
    <t>Nascondere le righe selezionate</t>
  </si>
  <si>
    <t>CTRL + 9</t>
  </si>
  <si>
    <t>Scoprire le righe selezionate</t>
  </si>
  <si>
    <t>CTRL+MAIUSC + parentesi aperta ( ( )</t>
  </si>
  <si>
    <t>Nascondere le colonne selezionate</t>
  </si>
  <si>
    <t>CTRL + ZERO</t>
  </si>
  <si>
    <t>Scoprire le colonne selezionate</t>
  </si>
  <si>
    <t>CTRL+MAIUSC + parentesi chiusa ( ) )</t>
  </si>
  <si>
    <t>Usare le finestre</t>
  </si>
  <si>
    <t>Espandere o ridurre a icona la barra multifunzione</t>
  </si>
  <si>
    <t>Passare alla visualizzazione a schermo intero</t>
  </si>
  <si>
    <t>+ CTRL + F</t>
  </si>
  <si>
    <t>Passare all'applicazione successiva</t>
  </si>
  <si>
    <t>+ TAB</t>
  </si>
  <si>
    <t>Passare all'applicazione precedente</t>
  </si>
  <si>
    <t>+ MAIUSC + TAB</t>
  </si>
  <si>
    <t>Chiudere la finestra della cartella di lavoro attiva</t>
  </si>
  <si>
    <t>Copiare l'immagine dello schermo e salvarla in</t>
  </si>
  <si>
    <t>+ MAIUSC + 3</t>
  </si>
  <si>
    <t>un file di screenshot sul desktop.</t>
  </si>
  <si>
    <t>CTRL + F10</t>
  </si>
  <si>
    <t>Nascondere Excel</t>
  </si>
  <si>
    <t>+ H</t>
  </si>
  <si>
    <t>Usare le finestre di dialogo</t>
  </si>
  <si>
    <t>Passare alla casella di testo successiva</t>
  </si>
  <si>
    <t>Passare alla casella, opzione, controllo o comando precedente</t>
  </si>
  <si>
    <t>Uscire da una finestra di dialogo o annullare un'azione</t>
  </si>
  <si>
    <t>Eseguire l'azione assegnata al pulsante di comando predefinito</t>
  </si>
  <si>
    <r>
      <t xml:space="preserve">(il pulsante con il contorno evidenziato, in genere il pulsante </t>
    </r>
    <r>
      <rPr>
        <sz val="15.4"/>
        <color rgb="FF363636"/>
        <rFont val="Arial"/>
        <family val="2"/>
      </rPr>
      <t>OK</t>
    </r>
    <r>
      <rPr>
        <sz val="15.4"/>
        <color rgb="FF363636"/>
        <rFont val="Arial"/>
        <family val="2"/>
      </rPr>
      <t>)</t>
    </r>
  </si>
  <si>
    <t>Annullare il comando e chiudere la finestra di dialogo</t>
  </si>
  <si>
    <t>Informazioni correlate</t>
  </si>
  <si>
    <t>Accessibilità in Excel 2016 per Mac</t>
  </si>
  <si>
    <t>Le scelte rapide da tastiera descritte in questo argomento della Guida fanno riferimento al layout della tastiera italiana. I tasti di altri layout potrebbero non corrispondere esattamente a quelli della tastiera italiana. Inoltre, le scelte rapide da tastiera dei computer laptop potrebbero essere diverse.</t>
  </si>
  <si>
    <r>
      <t xml:space="preserve">Alcune scelte rapide da tastiera per i tasti funzione potrebbero essere in conflitto con le assegnazioni predefinite dei tasti in Mac OS X versione 10.3 o successive. Per usarle, è necessario modificare le impostazioni per i tasti funzione. Nel menu </t>
    </r>
    <r>
      <rPr>
        <sz val="15.4"/>
        <color rgb="FF363636"/>
        <rFont val="Arial"/>
        <family val="2"/>
      </rPr>
      <t>Apple</t>
    </r>
    <r>
      <rPr>
        <sz val="15.4"/>
        <color rgb="FF363636"/>
        <rFont val="Arial"/>
        <family val="2"/>
      </rPr>
      <t xml:space="preserve"> passare a </t>
    </r>
    <r>
      <rPr>
        <sz val="15.4"/>
        <color rgb="FF363636"/>
        <rFont val="Arial"/>
        <family val="2"/>
      </rPr>
      <t>Preferenze di sistema</t>
    </r>
    <r>
      <rPr>
        <sz val="15.4"/>
        <color rgb="FF363636"/>
        <rFont val="Arial"/>
        <family val="2"/>
      </rPr>
      <t xml:space="preserve">. In </t>
    </r>
    <r>
      <rPr>
        <sz val="15.4"/>
        <color rgb="FF363636"/>
        <rFont val="Arial"/>
        <family val="2"/>
      </rPr>
      <t>Hardware</t>
    </r>
    <r>
      <rPr>
        <sz val="15.4"/>
        <color rgb="FF363636"/>
        <rFont val="Arial"/>
        <family val="2"/>
      </rPr>
      <t xml:space="preserve"> fare clic su </t>
    </r>
    <r>
      <rPr>
        <sz val="15.4"/>
        <color rgb="FF363636"/>
        <rFont val="Arial"/>
        <family val="2"/>
      </rPr>
      <t>Tastiera</t>
    </r>
    <r>
      <rPr>
        <sz val="15.4"/>
        <color rgb="FF363636"/>
        <rFont val="Arial"/>
        <family val="2"/>
      </rPr>
      <t xml:space="preserve">&gt; </t>
    </r>
    <r>
      <rPr>
        <sz val="15.4"/>
        <color rgb="FF363636"/>
        <rFont val="Arial"/>
        <family val="2"/>
      </rPr>
      <t>Tastiera</t>
    </r>
    <r>
      <rPr>
        <sz val="15.4"/>
        <color rgb="FF363636"/>
        <rFont val="Arial"/>
        <family val="2"/>
      </rPr>
      <t xml:space="preserve"> e quindi selezionare </t>
    </r>
    <r>
      <rPr>
        <sz val="15.4"/>
        <color rgb="FF363636"/>
        <rFont val="Arial"/>
        <family val="2"/>
      </rPr>
      <t>Utilizza tutti i tasti F1, F2, ecc. come tasti funzione standard</t>
    </r>
    <r>
      <rPr>
        <sz val="15.4"/>
        <color rgb="FF363636"/>
        <rFont val="Arial"/>
        <family val="2"/>
      </rPr>
      <t>.</t>
    </r>
  </si>
  <si>
    <t>Fn + MAIUSC + F3</t>
  </si>
  <si>
    <t>Ripetere l'ultima ricerca (Trova successivo)</t>
  </si>
  <si>
    <t>MAIUSC + F4</t>
  </si>
  <si>
    <t>Fn + MAIUSC + F4</t>
  </si>
  <si>
    <t>Fn +</t>
  </si>
  <si>
    <t>Passare al riquadro successivo di una cartella di lavoro divisa</t>
  </si>
  <si>
    <t>Passare al riquadro precedente di una cartella di lavoro divisa</t>
  </si>
  <si>
    <t>MAIUSC + F6</t>
  </si>
  <si>
    <t>Passare alla finestra della cartella di lavoro successiva</t>
  </si>
  <si>
    <t>Passare alla finestra della cartella di lavoro precedente</t>
  </si>
  <si>
    <t>+ MAIUSC + F6</t>
  </si>
  <si>
    <t>Fn + F7</t>
  </si>
  <si>
    <r>
      <t xml:space="preserve">Visualizzare la finestra di dialogo </t>
    </r>
    <r>
      <rPr>
        <sz val="15.4"/>
        <color rgb="FF363636"/>
        <rFont val="Arial"/>
        <family val="2"/>
      </rPr>
      <t>Macro</t>
    </r>
  </si>
  <si>
    <t>Fn + OPZIONE + F8</t>
  </si>
  <si>
    <t>Calcolare tutti i fogli di tutte le cartelle di lavoro aperte.</t>
  </si>
  <si>
    <t>Calcolare il foglio attivo.</t>
  </si>
  <si>
    <t>Visualizzare un menu contestuale.</t>
  </si>
  <si>
    <t>Inserire un nuovo foglio grafico.</t>
  </si>
  <si>
    <t>Inserire un nuovo foglio.</t>
  </si>
  <si>
    <r>
      <t xml:space="preserve">Visualizzare la finestra di dialogo </t>
    </r>
    <r>
      <rPr>
        <sz val="15.4"/>
        <color rgb="FF363636"/>
        <rFont val="Arial"/>
        <family val="2"/>
      </rPr>
      <t>Salva con nome</t>
    </r>
    <r>
      <rPr>
        <sz val="15.4"/>
        <color rgb="FF363636"/>
        <rFont val="Arial"/>
        <family val="2"/>
      </rPr>
      <t>.</t>
    </r>
  </si>
  <si>
    <t>Spostamento e scorrimento in un foglio o in una cartella di lavoro</t>
  </si>
  <si>
    <t>CTRL + tasto di direzione</t>
  </si>
  <si>
    <t>Spostarsi all'ultima cella in uso del foglio, ovvero alla cella di intersezione tra la colonna all'estrema destra e l'ultima riga (nell'angolo inferiore destro), oppure alla cella opposta alla cella iniziale, in genere la cella A1</t>
  </si>
  <si>
    <t>Passare alla finestra o alla cartella di lavoro successiva</t>
  </si>
  <si>
    <t>Passare alla finestra o alla cartella di lavoro precedente</t>
  </si>
  <si>
    <t>Ripetere l'ultima azione di ricerca (equivalente a Trova successivo)</t>
  </si>
  <si>
    <r>
      <t xml:space="preserve">Visualizzare la finestra di dialogo </t>
    </r>
    <r>
      <rPr>
        <sz val="15.4"/>
        <color rgb="FF363636"/>
        <rFont val="Arial"/>
        <family val="2"/>
      </rPr>
      <t>Stampa</t>
    </r>
  </si>
  <si>
    <t>Immissione di dati in un foglio</t>
  </si>
  <si>
    <t>Completare l'immissione dati in una cella e spostarsi indietro nella selezione</t>
  </si>
  <si>
    <t>Ripetere l'ultima azione</t>
  </si>
  <si>
    <t>Modificare il commento di una cella</t>
  </si>
  <si>
    <t>Operazioni nelle celle o nella barra della formula</t>
  </si>
  <si>
    <t>Calcolare tutti i fogli di tutte le cartelle di lavoro aperte</t>
  </si>
  <si>
    <t>+ MAIUSC + =</t>
  </si>
  <si>
    <t>Formattazione e modifica dei dati</t>
  </si>
  <si>
    <r>
      <t xml:space="preserve">Visualizzare la finestra di dialogo </t>
    </r>
    <r>
      <rPr>
        <sz val="15.4"/>
        <color rgb="FF363636"/>
        <rFont val="Arial"/>
        <family val="2"/>
      </rPr>
      <t>Stile</t>
    </r>
  </si>
  <si>
    <t>Applicare il formato Ora con ore e minuti e il codice AM o PM</t>
  </si>
  <si>
    <t>Nascondere le righe</t>
  </si>
  <si>
    <t>Scoprire le righe</t>
  </si>
  <si>
    <t>Nascondere le colonne</t>
  </si>
  <si>
    <t>Scoprire le colonne</t>
  </si>
  <si>
    <t>Aggiungere o rimuovere lo stile carattere ombreggiato</t>
  </si>
  <si>
    <t>+ MAIUSC + W</t>
  </si>
  <si>
    <t>Aggiungere o rimuovere lo stile carattere bordato</t>
  </si>
  <si>
    <t>+ MAIUSC + D</t>
  </si>
  <si>
    <t>Combinazioni per le selezioni</t>
  </si>
  <si>
    <t>Copiare la selezione</t>
  </si>
  <si>
    <t>Tagliare la selezione</t>
  </si>
  <si>
    <t>Incollare la selezione</t>
  </si>
  <si>
    <t>Cancellare il contenuto della selezione</t>
  </si>
  <si>
    <t>Copiare testo o elementi grafici nel Raccoglitore</t>
  </si>
  <si>
    <t>CTRL + OPZIONE + C</t>
  </si>
  <si>
    <t>Incollare dati nel Raccoglitore</t>
  </si>
  <si>
    <r>
      <t xml:space="preserve">Spostarsi dall'alto verso il basso all'interno della selezione (giù) oppure nella direzione selezionata in </t>
    </r>
    <r>
      <rPr>
        <sz val="15.4"/>
        <color rgb="FF363636"/>
        <rFont val="Arial"/>
        <family val="2"/>
      </rPr>
      <t>Modifica</t>
    </r>
    <r>
      <rPr>
        <sz val="15.4"/>
        <color rgb="FF363636"/>
        <rFont val="Arial"/>
        <family val="2"/>
      </rPr>
      <t xml:space="preserve"> nella finestra di dialogo </t>
    </r>
    <r>
      <rPr>
        <sz val="15.4"/>
        <color rgb="FF363636"/>
        <rFont val="Arial"/>
        <family val="2"/>
      </rPr>
      <t>Preferenze</t>
    </r>
    <r>
      <rPr>
        <sz val="15.4"/>
        <color rgb="FF363636"/>
        <rFont val="Arial"/>
        <family val="2"/>
      </rPr>
      <t xml:space="preserve">, disponibile scegliendo </t>
    </r>
    <r>
      <rPr>
        <sz val="15.4"/>
        <color rgb="FF363636"/>
        <rFont val="Arial"/>
        <family val="2"/>
      </rPr>
      <t>Preferenze</t>
    </r>
    <r>
      <rPr>
        <sz val="15.4"/>
        <color rgb="FF363636"/>
        <rFont val="Arial"/>
        <family val="2"/>
      </rPr>
      <t xml:space="preserve"> dal menu </t>
    </r>
    <r>
      <rPr>
        <sz val="15.4"/>
        <color rgb="FF363636"/>
        <rFont val="Arial"/>
        <family val="2"/>
      </rPr>
      <t>Excel</t>
    </r>
  </si>
  <si>
    <r>
      <t xml:space="preserve">Spostarsi dal basso verso l'alto all'interno della selezione (su) oppure nella direzione selezionata in </t>
    </r>
    <r>
      <rPr>
        <sz val="15.4"/>
        <color rgb="FF363636"/>
        <rFont val="Arial"/>
        <family val="2"/>
      </rPr>
      <t>Modifica</t>
    </r>
    <r>
      <rPr>
        <sz val="15.4"/>
        <color rgb="FF363636"/>
        <rFont val="Arial"/>
        <family val="2"/>
      </rPr>
      <t xml:space="preserve"> nella finestra di dialogo </t>
    </r>
    <r>
      <rPr>
        <sz val="15.4"/>
        <color rgb="FF363636"/>
        <rFont val="Arial"/>
        <family val="2"/>
      </rPr>
      <t>Preferenze</t>
    </r>
    <r>
      <rPr>
        <sz val="15.4"/>
        <color rgb="FF363636"/>
        <rFont val="Arial"/>
        <family val="2"/>
      </rPr>
      <t xml:space="preserve">, disponibile scegliendo </t>
    </r>
    <r>
      <rPr>
        <sz val="15.4"/>
        <color rgb="FF363636"/>
        <rFont val="Arial"/>
        <family val="2"/>
      </rPr>
      <t>Preferenze</t>
    </r>
    <r>
      <rPr>
        <sz val="15.4"/>
        <color rgb="FF363636"/>
        <rFont val="Arial"/>
        <family val="2"/>
      </rPr>
      <t xml:space="preserve"> dal menu </t>
    </r>
    <r>
      <rPr>
        <sz val="15.4"/>
        <color rgb="FF363636"/>
        <rFont val="Arial"/>
        <family val="2"/>
      </rPr>
      <t>Excel</t>
    </r>
  </si>
  <si>
    <t>Spostarsi da sinistra a destra nella selezione oppure spostarsi in basso di una cella se è selezionata una sola colonna</t>
  </si>
  <si>
    <t>Spostarsi da destra a sinistra nella selezione oppure spostarsi in alto di una cella se è selezionata una sola colonna</t>
  </si>
  <si>
    <t>Inserire elementi grafici mediante il Browser multimediale</t>
  </si>
  <si>
    <t>+ CTRL + M</t>
  </si>
  <si>
    <t>Selezione di celle, colonne o righe</t>
  </si>
  <si>
    <t>MAIUSC + tasto di direzione</t>
  </si>
  <si>
    <t>Estendere la selezione all'ultima cella non vuota nella stessa colonna o riga della cella attiva</t>
  </si>
  <si>
    <t>+ MAIUSC +tasto di direzione</t>
  </si>
  <si>
    <t>Estendere la selezione all'ultima cella utilizzata nel foglio (angolo inferiore destro)</t>
  </si>
  <si>
    <t>Nascondere oggetti, mostrare oggetti e mostrare i segnaposto per gli oggetti alternativamente</t>
  </si>
  <si>
    <t>Mostrare o nascondere la barra degli strumenti standard</t>
  </si>
  <si>
    <t>CTRL + 7</t>
  </si>
  <si>
    <t>Attivare l'estensione della selezione usando i tasti di direzione</t>
  </si>
  <si>
    <t>Aggiungere un altro intervallo di celle alla selezione oppure usare i tasti di direzione per spostarsi all'inizio dell'intervallo che si vuole aggiungere, quindi premere F8 e i tasti di direzione per selezionare l'intervallo successivo</t>
  </si>
  <si>
    <t>Selezionare la matrice corrente, ovvero la matrice a cui appartiene la cella attiva</t>
  </si>
  <si>
    <t>Selezionare le celle di una colonna che non corrispondono al valore nella cella attiva della colonna. È necessario selezionare la colonna a partire dalla cella attiva.</t>
  </si>
  <si>
    <t>CTRL + |</t>
  </si>
  <si>
    <t>Selezionare solo le celle visibili nella selezione corrente</t>
  </si>
  <si>
    <t>+ MAIUSC + Z</t>
  </si>
  <si>
    <t>Grafici</t>
  </si>
  <si>
    <t>Passare allo stesso campo del record successivo</t>
  </si>
  <si>
    <t>Passare allo stesso campo del record precedente</t>
  </si>
  <si>
    <t>Passare al campo modificabile successivo del record</t>
  </si>
  <si>
    <t>Passare al campo modificabile precedente del record</t>
  </si>
  <si>
    <t>Passare al primo campo del record successivo</t>
  </si>
  <si>
    <t>Passare al primo campo del record precedente</t>
  </si>
  <si>
    <t>Passare allo stesso campo 10 record avanti</t>
  </si>
  <si>
    <t>Passare allo stesso campo 10 record indietro</t>
  </si>
  <si>
    <t>Spostarsi di un carattere a sinistra all'interno di un campo</t>
  </si>
  <si>
    <t>Spostarsi di un carattere a destra all'interno di un campo</t>
  </si>
  <si>
    <t>Selezionare il carattere a sinistra</t>
  </si>
  <si>
    <t>MAIUSC + FRECCIA SINISTRA</t>
  </si>
  <si>
    <t>Selezionare il carattere a destra</t>
  </si>
  <si>
    <t>MAIUSC + FRECCIA DESTRA</t>
  </si>
  <si>
    <t>Filtri e rapporti di tabella pivot</t>
  </si>
  <si>
    <t>Visualizzare il menu a comparsa dell'elenco filtro o del campo pagina tabella pivot per la cella selezionata</t>
  </si>
  <si>
    <t>Struttura dati</t>
  </si>
  <si>
    <t>Barre degli strumenti</t>
  </si>
  <si>
    <t>Rendere attivo il primo pulsante di una barra degli strumenti mobile</t>
  </si>
  <si>
    <t>OPZIONE + F10</t>
  </si>
  <si>
    <t>Quando una barra degli strumenti è attiva, selezionare il pulsante o il menu successivo della barra degli strumenti</t>
  </si>
  <si>
    <t>Quando una barra degli strumenti è attiva, selezionare il pulsante o il menu precedente della barra degli strumenti</t>
  </si>
  <si>
    <t>Eseguire l'azione assegnata al pulsante selezionato</t>
  </si>
  <si>
    <t>Windows</t>
  </si>
  <si>
    <t>Ripristinare le dimensioni della finestra della cartella di lavoro attiva</t>
  </si>
  <si>
    <t>Copiare l'immagine della schermata negli Appunti</t>
  </si>
  <si>
    <t>Copiare l'immagine della finestra attiva negli Appunti. Dopo avere premuto e rilasciato la combinazione di tasti, fare clic sulla finestra di cui si desidera copiare l'immagine.</t>
  </si>
  <si>
    <t>+ MAIUSC + 4</t>
  </si>
  <si>
    <t>Finestre di dialogo</t>
  </si>
  <si>
    <t>Passare alla scheda successiva</t>
  </si>
  <si>
    <t>Passare alla scheda precedente</t>
  </si>
  <si>
    <t>Esegue l'azione assegnata al pulsante di comando predefinito</t>
  </si>
  <si>
    <t>Forse non tutti sanno che...</t>
  </si>
  <si>
    <t>Se non si ha un abbonamento a Office 365 o la versione più recente di Office, è possibile ottenerne una versione di valutazione:</t>
  </si>
  <si>
    <t>Domande su funzioni specifiche?</t>
  </si>
  <si>
    <t>Pubblicare una domanda nel forum della community di Excel</t>
  </si>
  <si>
    <t>Suggerimenti per migliorare Excel</t>
  </si>
  <si>
    <t>Per suggerimenti su come migliorare la prossima versione di Excel, vedere gli argomenti in Excel User Voice</t>
  </si>
  <si>
    <t>Panoramica delle formule in Excel</t>
  </si>
  <si>
    <t>Come evitare errori nelle formule</t>
  </si>
  <si>
    <t>Trovare e correggere errori nelle formule</t>
  </si>
  <si>
    <t>Funzioni di Excel (in ordine alfabetico)</t>
  </si>
  <si>
    <t>Funzioni di Excel (per categoria)</t>
  </si>
  <si>
    <t>Tasti scelta rapida EXCEL</t>
  </si>
  <si>
    <t>Possiamo avere 16,384 colonne e 1,048,576 righe.</t>
  </si>
  <si>
    <t>Tasti scelta rapida Excel</t>
  </si>
  <si>
    <t>Cancella il contenuto delle celle selezionate - Cancella gli oggetti selezionati</t>
  </si>
  <si>
    <t>Ctrl + F1</t>
  </si>
  <si>
    <t>Visualizza/nasconde barra multifunzione</t>
  </si>
  <si>
    <t>Risultato</t>
  </si>
  <si>
    <t>Alt+Num.</t>
  </si>
  <si>
    <t>0174</t>
  </si>
  <si>
    <t>0175</t>
  </si>
  <si>
    <t>0176</t>
  </si>
</sst>
</file>

<file path=xl/styles.xml><?xml version="1.0" encoding="utf-8"?>
<styleSheet xmlns="http://schemas.openxmlformats.org/spreadsheetml/2006/main">
  <numFmts count="23">
    <numFmt numFmtId="8" formatCode="&quot;€&quot;\ #,##0.00;[Red]\-&quot;€&quot;\ #,##0.00"/>
    <numFmt numFmtId="44" formatCode="_-&quot;€&quot;\ * #,##0.00_-;\-&quot;€&quot;\ * #,##0.00_-;_-&quot;€&quot;\ * &quot;-&quot;??_-;_-@_-"/>
    <numFmt numFmtId="164" formatCode="#,##0.00_ ;[Red]\-#,##0.00\ "/>
    <numFmt numFmtId="165" formatCode="[$-410]d\ mmmm\ yyyy;@"/>
    <numFmt numFmtId="166" formatCode="0_)"/>
    <numFmt numFmtId="167" formatCode="[$-410]dd\-mmm\-yy;@"/>
    <numFmt numFmtId="168" formatCode="dd"/>
    <numFmt numFmtId="169" formatCode="mm"/>
    <numFmt numFmtId="170" formatCode="mmm"/>
    <numFmt numFmtId="171" formatCode="mmmm"/>
    <numFmt numFmtId="172" formatCode="yyyy"/>
    <numFmt numFmtId="173" formatCode="dd\ mmmm\ yyyy"/>
    <numFmt numFmtId="174" formatCode="dd\ mmmm\ yyyy\ \ dddd"/>
    <numFmt numFmtId="175" formatCode="dd\-mmm\-yyyy"/>
    <numFmt numFmtId="176" formatCode="0.0_ ;[Red]\-0.0\ "/>
    <numFmt numFmtId="177" formatCode="dd/mm/yy;@"/>
    <numFmt numFmtId="178" formatCode="dddd\ dd\-mmmm\-yyyy"/>
    <numFmt numFmtId="179" formatCode="dddd\ mmmm\ yyyy"/>
    <numFmt numFmtId="180" formatCode="&quot;€&quot;\ #,##0.00"/>
    <numFmt numFmtId="181" formatCode="#,##0.00_ ;\-#,##0.00\ "/>
    <numFmt numFmtId="182" formatCode="#,##0.0_ ;[Red]\-#,##0.0\ "/>
    <numFmt numFmtId="183" formatCode="[$-410]d\-mmm\-yyyy;@"/>
    <numFmt numFmtId="184" formatCode=";;;"/>
  </numFmts>
  <fonts count="116">
    <font>
      <sz val="10"/>
      <name val="Arial"/>
    </font>
    <font>
      <sz val="12"/>
      <color theme="1"/>
      <name val="Times New Roman"/>
      <family val="2"/>
    </font>
    <font>
      <sz val="10"/>
      <name val="Arial"/>
      <family val="2"/>
    </font>
    <font>
      <sz val="10"/>
      <color indexed="8"/>
      <name val="Arial"/>
      <family val="2"/>
    </font>
    <font>
      <sz val="11"/>
      <color indexed="8"/>
      <name val="Calibri"/>
      <family val="2"/>
    </font>
    <font>
      <sz val="10"/>
      <color indexed="9"/>
      <name val="Arial"/>
      <family val="2"/>
    </font>
    <font>
      <sz val="11"/>
      <color indexed="9"/>
      <name val="Calibri"/>
      <family val="2"/>
    </font>
    <font>
      <sz val="10"/>
      <color indexed="20"/>
      <name val="Arial"/>
      <family val="2"/>
    </font>
    <font>
      <b/>
      <sz val="11"/>
      <color indexed="52"/>
      <name val="Calibri"/>
      <family val="2"/>
    </font>
    <font>
      <b/>
      <sz val="10"/>
      <color indexed="52"/>
      <name val="Arial"/>
      <family val="2"/>
    </font>
    <font>
      <sz val="11"/>
      <color indexed="52"/>
      <name val="Calibri"/>
      <family val="2"/>
    </font>
    <font>
      <b/>
      <sz val="11"/>
      <color indexed="9"/>
      <name val="Calibri"/>
      <family val="2"/>
    </font>
    <font>
      <b/>
      <sz val="10"/>
      <color indexed="9"/>
      <name val="Arial"/>
      <family val="2"/>
    </font>
    <font>
      <u/>
      <sz val="10"/>
      <color indexed="12"/>
      <name val="Arial"/>
      <family val="2"/>
    </font>
    <font>
      <i/>
      <sz val="10"/>
      <color indexed="23"/>
      <name val="Arial"/>
      <family val="2"/>
    </font>
    <font>
      <sz val="10"/>
      <color indexed="17"/>
      <name val="Arial"/>
      <family val="2"/>
    </font>
    <font>
      <b/>
      <sz val="15"/>
      <color indexed="56"/>
      <name val="Arial"/>
      <family val="2"/>
    </font>
    <font>
      <b/>
      <sz val="13"/>
      <color indexed="56"/>
      <name val="Arial"/>
      <family val="2"/>
    </font>
    <font>
      <b/>
      <sz val="11"/>
      <color indexed="56"/>
      <name val="Arial"/>
      <family val="2"/>
    </font>
    <font>
      <sz val="10"/>
      <color indexed="62"/>
      <name val="Arial"/>
      <family val="2"/>
    </font>
    <font>
      <sz val="10"/>
      <color indexed="52"/>
      <name val="Arial"/>
      <family val="2"/>
    </font>
    <font>
      <sz val="10"/>
      <color indexed="60"/>
      <name val="Arial"/>
      <family val="2"/>
    </font>
    <font>
      <sz val="11"/>
      <color indexed="60"/>
      <name val="Calibri"/>
      <family val="2"/>
    </font>
    <font>
      <sz val="11"/>
      <name val="LinePrinter"/>
      <family val="3"/>
    </font>
    <font>
      <b/>
      <sz val="10"/>
      <color indexed="63"/>
      <name val="Arial"/>
      <family val="2"/>
    </font>
    <font>
      <sz val="11"/>
      <color indexed="10"/>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0"/>
      <color indexed="8"/>
      <name val="Arial"/>
      <family val="2"/>
    </font>
    <font>
      <b/>
      <sz val="11"/>
      <color indexed="8"/>
      <name val="Calibri"/>
      <family val="2"/>
    </font>
    <font>
      <sz val="11"/>
      <color indexed="20"/>
      <name val="Calibri"/>
      <family val="2"/>
    </font>
    <font>
      <sz val="11"/>
      <color indexed="17"/>
      <name val="Calibri"/>
      <family val="2"/>
    </font>
    <font>
      <sz val="10"/>
      <color indexed="10"/>
      <name val="Arial"/>
      <family val="2"/>
    </font>
    <font>
      <sz val="8"/>
      <name val="Arial"/>
      <family val="2"/>
    </font>
    <font>
      <sz val="12"/>
      <name val="Arial"/>
      <family val="2"/>
    </font>
    <font>
      <b/>
      <sz val="12"/>
      <name val="Arial"/>
      <family val="2"/>
    </font>
    <font>
      <b/>
      <sz val="18"/>
      <name val="Arial"/>
      <family val="2"/>
    </font>
    <font>
      <b/>
      <u/>
      <sz val="10"/>
      <color indexed="12"/>
      <name val="Arial"/>
      <family val="2"/>
    </font>
    <font>
      <b/>
      <u/>
      <sz val="12"/>
      <color indexed="12"/>
      <name val="Arial"/>
      <family val="2"/>
    </font>
    <font>
      <i/>
      <sz val="10"/>
      <name val="Arial"/>
      <family val="2"/>
    </font>
    <font>
      <sz val="10"/>
      <name val="Arial"/>
      <family val="2"/>
    </font>
    <font>
      <b/>
      <sz val="10"/>
      <name val="Arial"/>
      <family val="2"/>
    </font>
    <font>
      <u/>
      <sz val="10"/>
      <color indexed="12"/>
      <name val="Arial"/>
      <family val="2"/>
    </font>
    <font>
      <b/>
      <sz val="14"/>
      <name val="Arial"/>
      <family val="2"/>
    </font>
    <font>
      <b/>
      <sz val="10"/>
      <name val="Arial"/>
      <family val="2"/>
    </font>
    <font>
      <b/>
      <sz val="10"/>
      <color indexed="10"/>
      <name val="Arial"/>
      <family val="2"/>
    </font>
    <font>
      <b/>
      <u/>
      <sz val="9"/>
      <name val="Arial"/>
      <family val="2"/>
    </font>
    <font>
      <b/>
      <sz val="9"/>
      <name val="Arial"/>
      <family val="2"/>
    </font>
    <font>
      <b/>
      <sz val="14"/>
      <name val="Arial"/>
      <family val="2"/>
    </font>
    <font>
      <sz val="14"/>
      <name val="Arial"/>
      <family val="2"/>
    </font>
    <font>
      <b/>
      <sz val="14"/>
      <color indexed="8"/>
      <name val="Calibri"/>
      <family val="2"/>
    </font>
    <font>
      <sz val="12"/>
      <color indexed="8"/>
      <name val="Calibri"/>
      <family val="2"/>
    </font>
    <font>
      <i/>
      <sz val="12"/>
      <color indexed="8"/>
      <name val="Calibri"/>
      <family val="2"/>
    </font>
    <font>
      <sz val="10"/>
      <name val="Times New Roman"/>
      <family val="1"/>
    </font>
    <font>
      <sz val="12"/>
      <color indexed="10"/>
      <name val="Calibri"/>
      <family val="2"/>
    </font>
    <font>
      <b/>
      <u/>
      <sz val="18"/>
      <name val="Times New Roman"/>
      <family val="1"/>
    </font>
    <font>
      <sz val="7"/>
      <name val="Times New Roman"/>
      <family val="1"/>
    </font>
    <font>
      <sz val="12"/>
      <name val="Times New Roman"/>
      <family val="1"/>
    </font>
    <font>
      <sz val="16"/>
      <name val="Times New Roman"/>
      <family val="1"/>
    </font>
    <font>
      <i/>
      <sz val="16"/>
      <name val="Times New Roman"/>
      <family val="1"/>
    </font>
    <font>
      <i/>
      <sz val="12"/>
      <name val="Times New Roman"/>
      <family val="1"/>
    </font>
    <font>
      <u/>
      <sz val="16"/>
      <name val="Times New Roman"/>
      <family val="1"/>
    </font>
    <font>
      <b/>
      <i/>
      <sz val="18"/>
      <name val="Times New Roman"/>
      <family val="1"/>
    </font>
    <font>
      <i/>
      <u/>
      <sz val="16"/>
      <name val="Times New Roman"/>
      <family val="1"/>
    </font>
    <font>
      <b/>
      <sz val="16"/>
      <name val="Arial"/>
      <family val="2"/>
    </font>
    <font>
      <b/>
      <sz val="12"/>
      <color indexed="8"/>
      <name val="Calibri"/>
      <family val="2"/>
    </font>
    <font>
      <sz val="12"/>
      <name val="Arial"/>
      <family val="2"/>
    </font>
    <font>
      <sz val="16"/>
      <name val="Arial"/>
      <family val="2"/>
    </font>
    <font>
      <b/>
      <sz val="12"/>
      <name val="Arial"/>
      <family val="2"/>
    </font>
    <font>
      <sz val="10"/>
      <color indexed="10"/>
      <name val="Arial"/>
      <family val="2"/>
    </font>
    <font>
      <b/>
      <u/>
      <sz val="14"/>
      <color indexed="12"/>
      <name val="Arial"/>
      <family val="2"/>
    </font>
    <font>
      <b/>
      <sz val="12"/>
      <color indexed="8"/>
      <name val="Arial"/>
      <family val="2"/>
    </font>
    <font>
      <i/>
      <sz val="10"/>
      <color indexed="8"/>
      <name val="Arial"/>
      <family val="2"/>
    </font>
    <font>
      <i/>
      <u/>
      <sz val="10"/>
      <name val="Arial"/>
      <family val="2"/>
    </font>
    <font>
      <sz val="14"/>
      <color indexed="14"/>
      <name val="Arial"/>
      <family val="2"/>
    </font>
    <font>
      <sz val="14"/>
      <color indexed="12"/>
      <name val="Arial"/>
      <family val="2"/>
    </font>
    <font>
      <sz val="14"/>
      <color indexed="10"/>
      <name val="Arial"/>
      <family val="2"/>
    </font>
    <font>
      <b/>
      <u/>
      <sz val="16"/>
      <color indexed="12"/>
      <name val="Arial"/>
      <family val="2"/>
    </font>
    <font>
      <sz val="12"/>
      <color indexed="63"/>
      <name val="Arial"/>
      <family val="2"/>
    </font>
    <font>
      <b/>
      <sz val="12"/>
      <color indexed="63"/>
      <name val="Arial"/>
      <family val="2"/>
    </font>
    <font>
      <b/>
      <i/>
      <sz val="12"/>
      <color indexed="8"/>
      <name val="Calibri"/>
      <family val="2"/>
    </font>
    <font>
      <sz val="10"/>
      <name val="Riquadri."/>
    </font>
    <font>
      <u/>
      <sz val="10"/>
      <name val="Arial"/>
      <family val="2"/>
    </font>
    <font>
      <b/>
      <sz val="16"/>
      <name val="Arial"/>
      <family val="2"/>
    </font>
    <font>
      <b/>
      <sz val="11"/>
      <color indexed="10"/>
      <name val="Calibri"/>
      <family val="2"/>
    </font>
    <font>
      <b/>
      <sz val="13.5"/>
      <name val="Arial"/>
      <family val="2"/>
    </font>
    <font>
      <i/>
      <sz val="11"/>
      <color indexed="8"/>
      <name val="Calibri"/>
      <family val="2"/>
    </font>
    <font>
      <i/>
      <sz val="11"/>
      <color indexed="8"/>
      <name val="."/>
    </font>
    <font>
      <i/>
      <sz val="12"/>
      <name val="Arial"/>
      <family val="2"/>
    </font>
    <font>
      <sz val="10"/>
      <color indexed="8"/>
      <name val="Calibri"/>
      <family val="2"/>
    </font>
    <font>
      <sz val="10"/>
      <name val="Arial"/>
      <family val="2"/>
    </font>
    <font>
      <b/>
      <sz val="12"/>
      <color indexed="12"/>
      <name val="Arial"/>
      <family val="2"/>
    </font>
    <font>
      <b/>
      <sz val="11"/>
      <name val="Arial"/>
      <family val="2"/>
    </font>
    <font>
      <b/>
      <u/>
      <sz val="12"/>
      <color indexed="8"/>
      <name val="Calibri"/>
      <family val="2"/>
    </font>
    <font>
      <b/>
      <sz val="24"/>
      <name val="Arial"/>
      <family val="2"/>
    </font>
    <font>
      <sz val="12"/>
      <name val="Calibri"/>
      <family val="2"/>
    </font>
    <font>
      <b/>
      <sz val="13.5"/>
      <color rgb="FF000000"/>
      <name val="Segoe UI"/>
      <family val="2"/>
    </font>
    <font>
      <sz val="10"/>
      <color rgb="FF000000"/>
      <name val="Segoe UI"/>
      <family val="2"/>
    </font>
    <font>
      <sz val="11"/>
      <color theme="1"/>
      <name val="Calibri"/>
      <family val="2"/>
      <scheme val="minor"/>
    </font>
    <font>
      <b/>
      <sz val="22"/>
      <color rgb="FF000000"/>
      <name val="Segoe UI"/>
      <family val="2"/>
    </font>
    <font>
      <sz val="11"/>
      <color rgb="FF000000"/>
      <name val="Segoe UI"/>
      <family val="2"/>
    </font>
    <font>
      <b/>
      <sz val="11"/>
      <color rgb="FF000000"/>
      <name val="Segoe UI"/>
      <family val="2"/>
    </font>
    <font>
      <u/>
      <sz val="11"/>
      <color theme="10"/>
      <name val="Calibri"/>
      <family val="2"/>
    </font>
    <font>
      <sz val="11"/>
      <color theme="1"/>
      <name val="Arial"/>
      <family val="2"/>
    </font>
    <font>
      <sz val="24"/>
      <color rgb="FF000000"/>
      <name val="Arial"/>
      <family val="2"/>
    </font>
    <font>
      <i/>
      <sz val="15.4"/>
      <color rgb="FF767676"/>
      <name val="Arial"/>
      <family val="2"/>
    </font>
    <font>
      <i/>
      <sz val="15.4"/>
      <color rgb="FF363636"/>
      <name val="Arial"/>
      <family val="2"/>
    </font>
    <font>
      <sz val="15.4"/>
      <color rgb="FF363636"/>
      <name val="Arial"/>
      <family val="2"/>
    </font>
    <font>
      <sz val="15.4"/>
      <color rgb="FF363636"/>
      <name val="Arial"/>
      <family val="2"/>
    </font>
    <font>
      <sz val="11"/>
      <color rgb="FF363636"/>
      <name val="Arial"/>
      <family val="2"/>
    </font>
    <font>
      <sz val="30.8"/>
      <color rgb="FF000000"/>
      <name val="Arial"/>
      <family val="2"/>
    </font>
    <font>
      <sz val="13.5"/>
      <color rgb="FF000000"/>
      <name val="Arial"/>
      <family val="2"/>
    </font>
    <font>
      <u/>
      <sz val="16"/>
      <color indexed="12"/>
      <name val="Arial"/>
      <family val="2"/>
    </font>
  </fonts>
  <fills count="29">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22"/>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43"/>
        <bgColor indexed="64"/>
      </patternFill>
    </fill>
    <fill>
      <patternFill patternType="solid">
        <fgColor indexed="22"/>
        <bgColor indexed="64"/>
      </patternFill>
    </fill>
    <fill>
      <patternFill patternType="solid">
        <fgColor indexed="54"/>
        <bgColor indexed="64"/>
      </patternFill>
    </fill>
    <fill>
      <patternFill patternType="solid">
        <fgColor indexed="9"/>
        <bgColor indexed="64"/>
      </patternFill>
    </fill>
    <fill>
      <patternFill patternType="solid">
        <fgColor indexed="41"/>
        <bgColor indexed="64"/>
      </patternFill>
    </fill>
  </fills>
  <borders count="54">
    <border>
      <left/>
      <right/>
      <top/>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right/>
      <top/>
      <bottom style="thick">
        <color indexed="64"/>
      </bottom>
      <diagonal/>
    </border>
    <border>
      <left style="thin">
        <color indexed="64"/>
      </left>
      <right style="thin">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style="thin">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thin">
        <color indexed="64"/>
      </bottom>
      <diagonal/>
    </border>
    <border>
      <left style="medium">
        <color indexed="64"/>
      </left>
      <right/>
      <top/>
      <bottom/>
      <diagonal/>
    </border>
    <border>
      <left/>
      <right style="medium">
        <color indexed="64"/>
      </right>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ck">
        <color indexed="64"/>
      </left>
      <right style="thick">
        <color indexed="64"/>
      </right>
      <top style="thick">
        <color indexed="64"/>
      </top>
      <bottom style="thick">
        <color indexed="64"/>
      </bottom>
      <diagonal/>
    </border>
    <border>
      <left style="thin">
        <color indexed="64"/>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diagonal/>
    </border>
    <border>
      <left style="medium">
        <color indexed="64"/>
      </left>
      <right/>
      <top style="thin">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hair">
        <color indexed="64"/>
      </top>
      <bottom style="hair">
        <color indexed="64"/>
      </bottom>
      <diagonal/>
    </border>
    <border>
      <left style="thin">
        <color indexed="64"/>
      </left>
      <right/>
      <top/>
      <bottom style="thin">
        <color indexed="64"/>
      </bottom>
      <diagonal/>
    </border>
    <border>
      <left/>
      <right/>
      <top style="medium">
        <color rgb="FFD0D0D0"/>
      </top>
      <bottom/>
      <diagonal/>
    </border>
    <border>
      <left/>
      <right/>
      <top/>
      <bottom style="medium">
        <color rgb="FFD0D0D0"/>
      </bottom>
      <diagonal/>
    </border>
    <border>
      <left/>
      <right/>
      <top style="medium">
        <color rgb="FFD0D0D0"/>
      </top>
      <bottom style="medium">
        <color rgb="FFD0D0D0"/>
      </bottom>
      <diagonal/>
    </border>
    <border>
      <left/>
      <right/>
      <top/>
      <bottom style="medium">
        <color rgb="FFD2D2D2"/>
      </bottom>
      <diagonal/>
    </border>
  </borders>
  <cellStyleXfs count="93">
    <xf numFmtId="0" fontId="0"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5" borderId="0" applyNumberFormat="0" applyBorder="0" applyAlignment="0" applyProtection="0"/>
    <xf numFmtId="0" fontId="3" fillId="9" borderId="0" applyNumberFormat="0" applyBorder="0" applyAlignment="0" applyProtection="0"/>
    <xf numFmtId="0" fontId="3" fillId="12"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5" borderId="0" applyNumberFormat="0" applyBorder="0" applyAlignment="0" applyProtection="0"/>
    <xf numFmtId="0" fontId="4" fillId="9" borderId="0" applyNumberFormat="0" applyBorder="0" applyAlignment="0" applyProtection="0"/>
    <xf numFmtId="0" fontId="4" fillId="12" borderId="0" applyNumberFormat="0" applyBorder="0" applyAlignment="0" applyProtection="0"/>
    <xf numFmtId="0" fontId="5" fillId="13"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6" fillId="13"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20" borderId="0" applyNumberFormat="0" applyBorder="0" applyAlignment="0" applyProtection="0"/>
    <xf numFmtId="0" fontId="7" fillId="3" borderId="0" applyNumberFormat="0" applyBorder="0" applyAlignment="0" applyProtection="0"/>
    <xf numFmtId="0" fontId="8" fillId="8" borderId="1" applyNumberFormat="0" applyAlignment="0" applyProtection="0"/>
    <xf numFmtId="0" fontId="9" fillId="8" borderId="1" applyNumberFormat="0" applyAlignment="0" applyProtection="0"/>
    <xf numFmtId="0" fontId="10" fillId="0" borderId="2" applyNumberFormat="0" applyFill="0" applyAlignment="0" applyProtection="0"/>
    <xf numFmtId="0" fontId="11" fillId="21" borderId="3" applyNumberFormat="0" applyAlignment="0" applyProtection="0"/>
    <xf numFmtId="0" fontId="12" fillId="21" borderId="3" applyNumberFormat="0" applyAlignment="0" applyProtection="0"/>
    <xf numFmtId="0" fontId="13" fillId="0" borderId="0" applyNumberFormat="0" applyFill="0" applyBorder="0" applyAlignment="0" applyProtection="0">
      <alignment vertical="top"/>
      <protection locked="0"/>
    </xf>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20" borderId="0" applyNumberFormat="0" applyBorder="0" applyAlignment="0" applyProtection="0"/>
    <xf numFmtId="44" fontId="2" fillId="0" borderId="0" applyFont="0" applyFill="0" applyBorder="0" applyAlignment="0" applyProtection="0"/>
    <xf numFmtId="0" fontId="14" fillId="0" borderId="0" applyNumberFormat="0" applyFill="0" applyBorder="0" applyAlignment="0" applyProtection="0"/>
    <xf numFmtId="0" fontId="15" fillId="4" borderId="0" applyNumberFormat="0" applyBorder="0" applyAlignment="0" applyProtection="0"/>
    <xf numFmtId="0" fontId="16" fillId="0" borderId="4" applyNumberFormat="0" applyFill="0" applyAlignment="0" applyProtection="0"/>
    <xf numFmtId="0" fontId="17" fillId="0" borderId="5" applyNumberFormat="0" applyFill="0" applyAlignment="0" applyProtection="0"/>
    <xf numFmtId="0" fontId="18" fillId="0" borderId="6" applyNumberFormat="0" applyFill="0" applyAlignment="0" applyProtection="0"/>
    <xf numFmtId="0" fontId="18" fillId="0" borderId="0" applyNumberFormat="0" applyFill="0" applyBorder="0" applyAlignment="0" applyProtection="0"/>
    <xf numFmtId="0" fontId="19" fillId="7" borderId="1" applyNumberFormat="0" applyAlignment="0" applyProtection="0"/>
    <xf numFmtId="0" fontId="20" fillId="0" borderId="2" applyNumberFormat="0" applyFill="0" applyAlignment="0" applyProtection="0"/>
    <xf numFmtId="0" fontId="21" fillId="22" borderId="0" applyNumberFormat="0" applyBorder="0" applyAlignment="0" applyProtection="0"/>
    <xf numFmtId="0" fontId="22" fillId="22" borderId="0" applyNumberFormat="0" applyBorder="0" applyAlignment="0" applyProtection="0"/>
    <xf numFmtId="166" fontId="23" fillId="0" borderId="0"/>
    <xf numFmtId="0" fontId="4" fillId="0" borderId="0"/>
    <xf numFmtId="0" fontId="3" fillId="0" borderId="0"/>
    <xf numFmtId="0" fontId="4" fillId="23" borderId="7" applyNumberFormat="0" applyFont="0" applyAlignment="0" applyProtection="0"/>
    <xf numFmtId="0" fontId="3" fillId="23" borderId="7" applyNumberFormat="0" applyFont="0" applyAlignment="0" applyProtection="0"/>
    <xf numFmtId="0" fontId="24" fillId="8" borderId="8" applyNumberFormat="0" applyAlignment="0" applyProtection="0"/>
    <xf numFmtId="9" fontId="2" fillId="0" borderId="0" applyFon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8" fillId="0" borderId="4" applyNumberFormat="0" applyFill="0" applyAlignment="0" applyProtection="0"/>
    <xf numFmtId="0" fontId="29" fillId="0" borderId="5" applyNumberFormat="0" applyFill="0" applyAlignment="0" applyProtection="0"/>
    <xf numFmtId="0" fontId="30" fillId="0" borderId="6" applyNumberFormat="0" applyFill="0" applyAlignment="0" applyProtection="0"/>
    <xf numFmtId="0" fontId="30" fillId="0" borderId="0" applyNumberFormat="0" applyFill="0" applyBorder="0" applyAlignment="0" applyProtection="0"/>
    <xf numFmtId="0" fontId="31" fillId="0" borderId="9" applyNumberFormat="0" applyFill="0" applyAlignment="0" applyProtection="0"/>
    <xf numFmtId="0" fontId="32" fillId="0" borderId="9" applyNumberFormat="0" applyFill="0" applyAlignment="0" applyProtection="0"/>
    <xf numFmtId="0" fontId="33" fillId="3" borderId="0" applyNumberFormat="0" applyBorder="0" applyAlignment="0" applyProtection="0"/>
    <xf numFmtId="0" fontId="34" fillId="4" borderId="0" applyNumberFormat="0" applyBorder="0" applyAlignment="0" applyProtection="0"/>
    <xf numFmtId="0" fontId="35" fillId="0" borderId="0" applyNumberFormat="0" applyFill="0" applyBorder="0" applyAlignment="0" applyProtection="0"/>
    <xf numFmtId="0" fontId="101" fillId="0" borderId="0"/>
    <xf numFmtId="0" fontId="105" fillId="0" borderId="0" applyNumberFormat="0" applyFill="0" applyBorder="0" applyAlignment="0" applyProtection="0">
      <alignment vertical="top"/>
      <protection locked="0"/>
    </xf>
    <xf numFmtId="0" fontId="2" fillId="0" borderId="0"/>
    <xf numFmtId="0" fontId="1" fillId="0" borderId="0"/>
    <xf numFmtId="9" fontId="2" fillId="0" borderId="0" applyFont="0" applyFill="0" applyBorder="0" applyAlignment="0" applyProtection="0"/>
    <xf numFmtId="9" fontId="2" fillId="0" borderId="0" applyFont="0" applyFill="0" applyBorder="0" applyAlignment="0" applyProtection="0"/>
  </cellStyleXfs>
  <cellXfs count="360">
    <xf numFmtId="0" fontId="0" fillId="0" borderId="0" xfId="0"/>
    <xf numFmtId="0" fontId="4" fillId="0" borderId="0" xfId="68"/>
    <xf numFmtId="0" fontId="39" fillId="0" borderId="10" xfId="0" applyFont="1" applyBorder="1" applyAlignment="1">
      <alignment horizontal="center" vertical="center" wrapText="1"/>
    </xf>
    <xf numFmtId="0" fontId="0" fillId="0" borderId="11" xfId="0" applyBorder="1"/>
    <xf numFmtId="0" fontId="40" fillId="0" borderId="0" xfId="49" applyFont="1" applyAlignment="1" applyProtection="1">
      <alignment horizontal="center" vertical="center" wrapText="1"/>
    </xf>
    <xf numFmtId="0" fontId="38" fillId="0" borderId="10" xfId="0" applyFont="1" applyBorder="1" applyAlignment="1">
      <alignment horizontal="center" vertical="center"/>
    </xf>
    <xf numFmtId="0" fontId="39" fillId="0" borderId="12" xfId="0" applyFont="1" applyBorder="1" applyAlignment="1">
      <alignment horizontal="centerContinuous" vertical="center"/>
    </xf>
    <xf numFmtId="0" fontId="0" fillId="0" borderId="13" xfId="0" applyBorder="1" applyAlignment="1">
      <alignment horizontal="centerContinuous"/>
    </xf>
    <xf numFmtId="14" fontId="0" fillId="0" borderId="11" xfId="0" applyNumberFormat="1" applyBorder="1"/>
    <xf numFmtId="0" fontId="0" fillId="0" borderId="0" xfId="0" applyAlignment="1">
      <alignment wrapText="1"/>
    </xf>
    <xf numFmtId="0" fontId="44" fillId="0" borderId="11" xfId="0" applyFont="1" applyBorder="1" applyAlignment="1">
      <alignment horizontal="center"/>
    </xf>
    <xf numFmtId="0" fontId="0" fillId="0" borderId="11" xfId="0" applyBorder="1" applyAlignment="1">
      <alignment vertical="center" wrapText="1"/>
    </xf>
    <xf numFmtId="4" fontId="0" fillId="0" borderId="11" xfId="0" applyNumberFormat="1" applyBorder="1" applyAlignment="1">
      <alignment vertical="center" wrapText="1"/>
    </xf>
    <xf numFmtId="177" fontId="0" fillId="0" borderId="11" xfId="0" applyNumberFormat="1" applyBorder="1" applyAlignment="1">
      <alignment vertical="center" wrapText="1"/>
    </xf>
    <xf numFmtId="167" fontId="0" fillId="0" borderId="11" xfId="0" applyNumberFormat="1" applyBorder="1" applyAlignment="1">
      <alignment vertical="center" wrapText="1"/>
    </xf>
    <xf numFmtId="178" fontId="0" fillId="0" borderId="11" xfId="0" applyNumberFormat="1" applyBorder="1" applyAlignment="1">
      <alignment vertical="center" wrapText="1"/>
    </xf>
    <xf numFmtId="179" fontId="0" fillId="0" borderId="11" xfId="0" applyNumberFormat="1" applyBorder="1" applyAlignment="1">
      <alignment vertical="center" wrapText="1"/>
    </xf>
    <xf numFmtId="180" fontId="0" fillId="0" borderId="11" xfId="0" applyNumberFormat="1" applyBorder="1" applyAlignment="1">
      <alignment vertical="center" wrapText="1"/>
    </xf>
    <xf numFmtId="8" fontId="0" fillId="0" borderId="11" xfId="0" applyNumberFormat="1" applyBorder="1" applyAlignment="1">
      <alignment vertical="center" wrapText="1"/>
    </xf>
    <xf numFmtId="0" fontId="0" fillId="0" borderId="11" xfId="0" applyBorder="1" applyAlignment="1">
      <alignment horizontal="centerContinuous" vertical="center" wrapText="1"/>
    </xf>
    <xf numFmtId="0" fontId="0" fillId="0" borderId="11" xfId="0" applyBorder="1" applyAlignment="1">
      <alignment horizontal="center" vertical="center" textRotation="90"/>
    </xf>
    <xf numFmtId="22" fontId="0" fillId="0" borderId="11" xfId="0" applyNumberFormat="1" applyBorder="1" applyAlignment="1">
      <alignment vertical="center" wrapText="1"/>
    </xf>
    <xf numFmtId="20" fontId="0" fillId="0" borderId="11" xfId="0" applyNumberFormat="1" applyBorder="1" applyAlignment="1">
      <alignment vertical="center" wrapText="1"/>
    </xf>
    <xf numFmtId="0" fontId="46" fillId="0" borderId="10" xfId="0" applyFont="1" applyBorder="1" applyAlignment="1">
      <alignment horizontal="center" vertical="center"/>
    </xf>
    <xf numFmtId="0" fontId="13" fillId="0" borderId="11" xfId="49" applyBorder="1" applyAlignment="1" applyProtection="1">
      <alignment horizontal="center" vertical="center"/>
    </xf>
    <xf numFmtId="0" fontId="0" fillId="0" borderId="14" xfId="0" applyBorder="1"/>
    <xf numFmtId="173" fontId="0" fillId="0" borderId="11" xfId="0" applyNumberFormat="1" applyBorder="1"/>
    <xf numFmtId="0" fontId="47" fillId="0" borderId="0" xfId="0" applyFont="1"/>
    <xf numFmtId="0" fontId="0" fillId="0" borderId="0" xfId="0" applyBorder="1" applyAlignment="1">
      <alignment horizontal="centerContinuous"/>
    </xf>
    <xf numFmtId="0" fontId="0" fillId="0" borderId="0" xfId="0" applyBorder="1"/>
    <xf numFmtId="0" fontId="35" fillId="0" borderId="15" xfId="0" applyFont="1" applyBorder="1"/>
    <xf numFmtId="0" fontId="0" fillId="0" borderId="16" xfId="0" applyBorder="1"/>
    <xf numFmtId="0" fontId="0" fillId="0" borderId="17" xfId="0" applyBorder="1"/>
    <xf numFmtId="0" fontId="0" fillId="0" borderId="18" xfId="0" applyBorder="1"/>
    <xf numFmtId="0" fontId="35" fillId="0" borderId="19" xfId="0" applyFont="1" applyBorder="1"/>
    <xf numFmtId="0" fontId="0" fillId="0" borderId="20" xfId="0" applyBorder="1"/>
    <xf numFmtId="0" fontId="0" fillId="0" borderId="21" xfId="0" applyBorder="1"/>
    <xf numFmtId="0" fontId="0" fillId="0" borderId="22" xfId="0" applyBorder="1"/>
    <xf numFmtId="0" fontId="35" fillId="0" borderId="23" xfId="0" applyFont="1" applyBorder="1"/>
    <xf numFmtId="174" fontId="48" fillId="0" borderId="11" xfId="0" applyNumberFormat="1" applyFont="1" applyBorder="1" applyAlignment="1">
      <alignment horizontal="center"/>
    </xf>
    <xf numFmtId="0" fontId="50" fillId="0" borderId="0" xfId="0" applyFont="1"/>
    <xf numFmtId="38" fontId="0" fillId="0" borderId="11" xfId="0" applyNumberFormat="1" applyBorder="1"/>
    <xf numFmtId="14" fontId="0" fillId="0" borderId="0" xfId="0" applyNumberFormat="1"/>
    <xf numFmtId="0" fontId="2" fillId="0" borderId="0" xfId="0" applyFont="1"/>
    <xf numFmtId="22" fontId="0" fillId="0" borderId="11" xfId="0" applyNumberFormat="1" applyBorder="1"/>
    <xf numFmtId="168" fontId="0" fillId="0" borderId="11" xfId="0" applyNumberFormat="1" applyBorder="1"/>
    <xf numFmtId="169" fontId="0" fillId="0" borderId="11" xfId="0" applyNumberFormat="1" applyBorder="1"/>
    <xf numFmtId="170" fontId="0" fillId="0" borderId="11" xfId="0" applyNumberFormat="1" applyBorder="1"/>
    <xf numFmtId="171" fontId="0" fillId="0" borderId="11" xfId="0" applyNumberFormat="1" applyBorder="1"/>
    <xf numFmtId="172" fontId="0" fillId="0" borderId="11" xfId="0" applyNumberFormat="1" applyBorder="1"/>
    <xf numFmtId="174" fontId="0" fillId="0" borderId="11" xfId="0" applyNumberFormat="1" applyBorder="1"/>
    <xf numFmtId="14" fontId="0" fillId="0" borderId="16" xfId="0" applyNumberFormat="1" applyBorder="1"/>
    <xf numFmtId="1" fontId="0" fillId="0" borderId="18" xfId="0" applyNumberFormat="1" applyBorder="1"/>
    <xf numFmtId="14" fontId="0" fillId="0" borderId="24" xfId="0" applyNumberFormat="1" applyBorder="1"/>
    <xf numFmtId="1" fontId="0" fillId="0" borderId="25" xfId="0" applyNumberFormat="1" applyBorder="1"/>
    <xf numFmtId="14" fontId="0" fillId="0" borderId="20" xfId="0" applyNumberFormat="1" applyBorder="1"/>
    <xf numFmtId="1" fontId="0" fillId="0" borderId="22" xfId="0" applyNumberFormat="1" applyBorder="1"/>
    <xf numFmtId="0" fontId="45" fillId="0" borderId="0" xfId="49" applyFont="1" applyAlignment="1" applyProtection="1">
      <alignment horizontal="center" vertical="center" wrapText="1"/>
    </xf>
    <xf numFmtId="0" fontId="39" fillId="0" borderId="10" xfId="0" applyFont="1" applyBorder="1" applyAlignment="1">
      <alignment horizontal="center" vertical="center"/>
    </xf>
    <xf numFmtId="0" fontId="2" fillId="0" borderId="0" xfId="0" applyFont="1" applyAlignment="1">
      <alignment horizontal="left" wrapText="1"/>
    </xf>
    <xf numFmtId="0" fontId="2" fillId="0" borderId="0" xfId="0" applyFont="1" applyAlignment="1">
      <alignment wrapText="1"/>
    </xf>
    <xf numFmtId="0" fontId="47" fillId="0" borderId="0" xfId="0" applyFont="1" applyAlignment="1">
      <alignment wrapText="1"/>
    </xf>
    <xf numFmtId="165" fontId="44" fillId="0" borderId="11" xfId="0" applyNumberFormat="1" applyFont="1" applyBorder="1" applyAlignment="1">
      <alignment horizontal="center" wrapText="1"/>
    </xf>
    <xf numFmtId="0" fontId="52" fillId="0" borderId="0" xfId="0" applyFont="1" applyAlignment="1">
      <alignment wrapText="1"/>
    </xf>
    <xf numFmtId="0" fontId="51" fillId="0" borderId="0" xfId="0" applyFont="1" applyAlignment="1">
      <alignment wrapText="1"/>
    </xf>
    <xf numFmtId="0" fontId="51" fillId="0" borderId="0" xfId="0" quotePrefix="1" applyFont="1" applyAlignment="1">
      <alignment horizontal="center" wrapText="1"/>
    </xf>
    <xf numFmtId="0" fontId="52" fillId="0" borderId="0" xfId="0" applyFont="1" applyAlignment="1">
      <alignment horizontal="left" wrapText="1"/>
    </xf>
    <xf numFmtId="0" fontId="38" fillId="0" borderId="0" xfId="0" applyFont="1" applyAlignment="1">
      <alignment wrapText="1"/>
    </xf>
    <xf numFmtId="0" fontId="41" fillId="0" borderId="0" xfId="49" applyFont="1" applyAlignment="1" applyProtection="1">
      <alignment wrapText="1"/>
    </xf>
    <xf numFmtId="0" fontId="53" fillId="0" borderId="11" xfId="68" applyFont="1" applyBorder="1" applyAlignment="1">
      <alignment horizontal="center"/>
    </xf>
    <xf numFmtId="0" fontId="54" fillId="0" borderId="0" xfId="68" applyFont="1" applyAlignment="1">
      <alignment wrapText="1"/>
    </xf>
    <xf numFmtId="0" fontId="38" fillId="0" borderId="10" xfId="0" applyFont="1" applyBorder="1" applyAlignment="1">
      <alignment horizontal="centerContinuous" vertical="center"/>
    </xf>
    <xf numFmtId="0" fontId="0" fillId="0" borderId="0" xfId="0" applyAlignment="1">
      <alignment horizontal="centerContinuous"/>
    </xf>
    <xf numFmtId="0" fontId="0" fillId="0" borderId="26" xfId="0" applyBorder="1" applyAlignment="1">
      <alignment horizontal="centerContinuous" vertical="center"/>
    </xf>
    <xf numFmtId="0" fontId="46" fillId="0" borderId="11" xfId="0" applyFont="1" applyBorder="1" applyAlignment="1">
      <alignment horizontal="center" vertical="center"/>
    </xf>
    <xf numFmtId="0" fontId="38" fillId="0" borderId="11" xfId="0" applyFont="1" applyBorder="1" applyAlignment="1">
      <alignment horizontal="left" vertical="center"/>
    </xf>
    <xf numFmtId="0" fontId="0" fillId="0" borderId="11" xfId="0" applyBorder="1" applyAlignment="1">
      <alignment vertical="center"/>
    </xf>
    <xf numFmtId="0" fontId="38" fillId="0" borderId="11" xfId="0" applyFont="1" applyBorder="1" applyAlignment="1">
      <alignment horizontal="left" vertical="center" wrapText="1"/>
    </xf>
    <xf numFmtId="0" fontId="0" fillId="0" borderId="11" xfId="0" applyBorder="1" applyAlignment="1">
      <alignment horizontal="left" vertical="center" wrapText="1"/>
    </xf>
    <xf numFmtId="0" fontId="38" fillId="0" borderId="0" xfId="0" applyFont="1" applyAlignment="1">
      <alignment horizontal="left"/>
    </xf>
    <xf numFmtId="0" fontId="47" fillId="0" borderId="0" xfId="0" applyFont="1" applyAlignment="1">
      <alignment horizontal="center" vertical="center" wrapText="1"/>
    </xf>
    <xf numFmtId="0" fontId="37" fillId="0" borderId="0" xfId="0" applyFont="1"/>
    <xf numFmtId="0" fontId="58" fillId="0" borderId="0" xfId="0" applyFont="1" applyAlignment="1">
      <alignment horizontal="center" vertical="center"/>
    </xf>
    <xf numFmtId="0" fontId="58" fillId="0" borderId="0" xfId="0" applyFont="1" applyAlignment="1">
      <alignment horizontal="center"/>
    </xf>
    <xf numFmtId="0" fontId="61" fillId="0" borderId="0" xfId="0" applyFont="1" applyAlignment="1">
      <alignment horizontal="left" vertical="center" wrapText="1" indent="4"/>
    </xf>
    <xf numFmtId="0" fontId="60" fillId="0" borderId="0" xfId="0" applyFont="1"/>
    <xf numFmtId="0" fontId="60" fillId="0" borderId="0" xfId="0" applyFont="1" applyAlignment="1">
      <alignment wrapText="1"/>
    </xf>
    <xf numFmtId="0" fontId="61" fillId="0" borderId="0" xfId="0" applyFont="1" applyAlignment="1">
      <alignment horizontal="left" wrapText="1" indent="4"/>
    </xf>
    <xf numFmtId="0" fontId="61" fillId="0" borderId="0" xfId="0" applyFont="1" applyAlignment="1">
      <alignment horizontal="center" wrapText="1"/>
    </xf>
    <xf numFmtId="0" fontId="61" fillId="24" borderId="0" xfId="0" applyFont="1" applyFill="1" applyAlignment="1">
      <alignment horizontal="left" wrapText="1" indent="4"/>
    </xf>
    <xf numFmtId="0" fontId="60" fillId="0" borderId="0" xfId="0" applyFont="1" applyAlignment="1">
      <alignment horizontal="center"/>
    </xf>
    <xf numFmtId="0" fontId="60" fillId="0" borderId="0" xfId="0" applyFont="1" applyAlignment="1">
      <alignment horizontal="left" indent="4"/>
    </xf>
    <xf numFmtId="0" fontId="61" fillId="0" borderId="0" xfId="0" applyFont="1"/>
    <xf numFmtId="0" fontId="67" fillId="0" borderId="0" xfId="0" applyFont="1" applyAlignment="1">
      <alignment horizontal="center" wrapText="1"/>
    </xf>
    <xf numFmtId="0" fontId="0" fillId="0" borderId="0" xfId="0" applyAlignment="1">
      <alignment horizontal="left" wrapText="1"/>
    </xf>
    <xf numFmtId="0" fontId="69" fillId="0" borderId="0" xfId="0" applyFont="1"/>
    <xf numFmtId="0" fontId="51" fillId="0" borderId="10" xfId="0" applyFont="1" applyBorder="1" applyAlignment="1">
      <alignment horizontal="centerContinuous" vertical="center"/>
    </xf>
    <xf numFmtId="0" fontId="0" fillId="0" borderId="27" xfId="0" applyBorder="1" applyAlignment="1">
      <alignment horizontal="centerContinuous"/>
    </xf>
    <xf numFmtId="0" fontId="0" fillId="0" borderId="26" xfId="0" applyBorder="1" applyAlignment="1">
      <alignment horizontal="centerContinuous"/>
    </xf>
    <xf numFmtId="0" fontId="0" fillId="0" borderId="28" xfId="0" applyBorder="1" applyAlignment="1">
      <alignment horizontal="centerContinuous" vertical="center"/>
    </xf>
    <xf numFmtId="0" fontId="0" fillId="0" borderId="29" xfId="0" applyBorder="1" applyAlignment="1">
      <alignment horizontal="centerContinuous" vertical="center"/>
    </xf>
    <xf numFmtId="0" fontId="0" fillId="0" borderId="11" xfId="0" applyBorder="1" applyAlignment="1">
      <alignment horizontal="center"/>
    </xf>
    <xf numFmtId="0" fontId="44" fillId="0" borderId="30" xfId="0" applyFont="1" applyBorder="1" applyAlignment="1">
      <alignment horizontal="centerContinuous" vertical="center"/>
    </xf>
    <xf numFmtId="0" fontId="44" fillId="0" borderId="27" xfId="0" applyFont="1" applyBorder="1" applyAlignment="1">
      <alignment horizontal="centerContinuous" vertical="center"/>
    </xf>
    <xf numFmtId="0" fontId="48" fillId="0" borderId="31" xfId="0" applyFont="1" applyBorder="1" applyAlignment="1" applyProtection="1">
      <alignment horizontal="center"/>
      <protection locked="0"/>
    </xf>
    <xf numFmtId="0" fontId="0" fillId="0" borderId="12" xfId="0" applyBorder="1"/>
    <xf numFmtId="0" fontId="44" fillId="0" borderId="23" xfId="0" applyFont="1" applyBorder="1" applyAlignment="1">
      <alignment horizontal="center"/>
    </xf>
    <xf numFmtId="49" fontId="52" fillId="0" borderId="11" xfId="0" applyNumberFormat="1" applyFont="1" applyBorder="1" applyAlignment="1">
      <alignment horizontal="center"/>
    </xf>
    <xf numFmtId="0" fontId="70" fillId="0" borderId="11" xfId="0" applyFont="1" applyBorder="1" applyAlignment="1">
      <alignment horizontal="center"/>
    </xf>
    <xf numFmtId="0" fontId="52" fillId="0" borderId="11" xfId="0" applyFont="1" applyBorder="1" applyAlignment="1" applyProtection="1">
      <alignment horizontal="center"/>
      <protection locked="0"/>
    </xf>
    <xf numFmtId="0" fontId="48" fillId="0" borderId="32" xfId="0" applyFont="1" applyBorder="1" applyAlignment="1" applyProtection="1">
      <alignment horizontal="center"/>
      <protection locked="0"/>
    </xf>
    <xf numFmtId="0" fontId="0" fillId="0" borderId="33" xfId="0" applyBorder="1"/>
    <xf numFmtId="49" fontId="48" fillId="0" borderId="31" xfId="0" applyNumberFormat="1" applyFont="1" applyBorder="1" applyAlignment="1" applyProtection="1">
      <alignment horizontal="center"/>
      <protection locked="0"/>
    </xf>
    <xf numFmtId="0" fontId="38" fillId="0" borderId="11" xfId="0" applyFont="1" applyBorder="1" applyAlignment="1">
      <alignment vertical="center"/>
    </xf>
    <xf numFmtId="2" fontId="0" fillId="0" borderId="11" xfId="0" applyNumberFormat="1" applyBorder="1" applyAlignment="1">
      <alignment horizontal="right" vertical="center"/>
    </xf>
    <xf numFmtId="0" fontId="38" fillId="0" borderId="11" xfId="0" quotePrefix="1" applyFont="1" applyFill="1" applyBorder="1" applyAlignment="1">
      <alignment horizontal="center" vertical="center"/>
    </xf>
    <xf numFmtId="0" fontId="38" fillId="0" borderId="11" xfId="0" applyFont="1" applyFill="1" applyBorder="1" applyAlignment="1">
      <alignment horizontal="center" vertical="center"/>
    </xf>
    <xf numFmtId="10" fontId="2" fillId="0" borderId="11" xfId="73" applyNumberFormat="1" applyBorder="1" applyAlignment="1">
      <alignment horizontal="right" vertical="center"/>
    </xf>
    <xf numFmtId="0" fontId="38" fillId="0" borderId="11" xfId="0" applyFont="1" applyBorder="1" applyAlignment="1">
      <alignment vertical="center" wrapText="1"/>
    </xf>
    <xf numFmtId="0" fontId="38" fillId="24" borderId="11" xfId="0" quotePrefix="1" applyFont="1" applyFill="1" applyBorder="1" applyAlignment="1">
      <alignment horizontal="center" vertical="center"/>
    </xf>
    <xf numFmtId="0" fontId="38" fillId="24" borderId="11" xfId="0" applyFont="1" applyFill="1" applyBorder="1" applyAlignment="1">
      <alignment horizontal="center" vertical="center"/>
    </xf>
    <xf numFmtId="0" fontId="0" fillId="24" borderId="34" xfId="0" applyFill="1" applyBorder="1" applyAlignment="1">
      <alignment horizontal="centerContinuous"/>
    </xf>
    <xf numFmtId="0" fontId="0" fillId="24" borderId="13" xfId="0" applyFill="1" applyBorder="1" applyAlignment="1">
      <alignment horizontal="centerContinuous"/>
    </xf>
    <xf numFmtId="1" fontId="2" fillId="0" borderId="11" xfId="0" applyNumberFormat="1" applyFont="1" applyBorder="1" applyAlignment="1">
      <alignment horizontal="left"/>
    </xf>
    <xf numFmtId="0" fontId="0" fillId="0" borderId="34" xfId="0" applyBorder="1"/>
    <xf numFmtId="0" fontId="0" fillId="0" borderId="35" xfId="0" applyBorder="1"/>
    <xf numFmtId="0" fontId="0" fillId="0" borderId="13" xfId="0" applyBorder="1"/>
    <xf numFmtId="4" fontId="0" fillId="0" borderId="11" xfId="0" applyNumberFormat="1" applyBorder="1"/>
    <xf numFmtId="0" fontId="0" fillId="0" borderId="23" xfId="0" applyBorder="1"/>
    <xf numFmtId="1" fontId="0" fillId="0" borderId="0" xfId="0" applyNumberFormat="1"/>
    <xf numFmtId="0" fontId="0" fillId="0" borderId="0" xfId="0" quotePrefix="1"/>
    <xf numFmtId="0" fontId="71" fillId="0" borderId="0" xfId="0" applyFont="1" applyAlignment="1">
      <alignment horizontal="center"/>
    </xf>
    <xf numFmtId="0" fontId="44" fillId="0" borderId="0" xfId="0" applyFont="1" applyAlignment="1">
      <alignment wrapText="1"/>
    </xf>
    <xf numFmtId="0" fontId="44" fillId="0" borderId="0" xfId="0" applyFont="1"/>
    <xf numFmtId="0" fontId="0" fillId="0" borderId="0" xfId="0" applyAlignment="1">
      <alignment horizontal="left" indent="1"/>
    </xf>
    <xf numFmtId="0" fontId="0" fillId="0" borderId="0" xfId="0" applyAlignment="1">
      <alignment horizontal="left" wrapText="1" indent="1"/>
    </xf>
    <xf numFmtId="0" fontId="51" fillId="0" borderId="0" xfId="0" quotePrefix="1" applyFont="1" applyAlignment="1">
      <alignment horizontal="center"/>
    </xf>
    <xf numFmtId="0" fontId="51" fillId="0" borderId="10" xfId="0" applyFont="1" applyBorder="1" applyAlignment="1">
      <alignment horizontal="center" vertical="center"/>
    </xf>
    <xf numFmtId="0" fontId="47" fillId="0" borderId="0" xfId="0" applyFont="1" applyAlignment="1">
      <alignment horizontal="left" wrapText="1" indent="1"/>
    </xf>
    <xf numFmtId="0" fontId="0" fillId="0" borderId="15" xfId="0" applyBorder="1" applyAlignment="1">
      <alignment horizontal="center"/>
    </xf>
    <xf numFmtId="0" fontId="72" fillId="24" borderId="10" xfId="0" applyFont="1" applyFill="1" applyBorder="1"/>
    <xf numFmtId="0" fontId="43" fillId="0" borderId="0" xfId="0" applyFont="1" applyAlignment="1">
      <alignment wrapText="1"/>
    </xf>
    <xf numFmtId="0" fontId="43" fillId="0" borderId="0" xfId="0" applyFont="1" applyAlignment="1">
      <alignment horizontal="left" vertical="center" wrapText="1"/>
    </xf>
    <xf numFmtId="0" fontId="73" fillId="0" borderId="0" xfId="49" quotePrefix="1" applyFont="1" applyAlignment="1" applyProtection="1">
      <alignment horizontal="center" wrapText="1"/>
    </xf>
    <xf numFmtId="0" fontId="4" fillId="0" borderId="0" xfId="68" applyFont="1"/>
    <xf numFmtId="0" fontId="45" fillId="0" borderId="11" xfId="49" applyFont="1" applyBorder="1" applyAlignment="1" applyProtection="1">
      <alignment horizontal="center" vertical="center" wrapText="1"/>
    </xf>
    <xf numFmtId="0" fontId="74" fillId="0" borderId="11" xfId="69" applyFont="1" applyBorder="1" applyAlignment="1">
      <alignment horizontal="center"/>
    </xf>
    <xf numFmtId="0" fontId="3" fillId="0" borderId="0" xfId="69"/>
    <xf numFmtId="0" fontId="3" fillId="0" borderId="0" xfId="69" applyAlignment="1">
      <alignment wrapText="1"/>
    </xf>
    <xf numFmtId="0" fontId="75" fillId="0" borderId="0" xfId="69" applyFont="1"/>
    <xf numFmtId="0" fontId="38" fillId="0" borderId="0" xfId="0" applyFont="1" applyAlignment="1">
      <alignment horizontal="center"/>
    </xf>
    <xf numFmtId="0" fontId="0" fillId="0" borderId="15" xfId="0" applyBorder="1" applyAlignment="1">
      <alignment wrapText="1"/>
    </xf>
    <xf numFmtId="0" fontId="0" fillId="0" borderId="23" xfId="0" applyBorder="1" applyAlignment="1">
      <alignment wrapText="1"/>
    </xf>
    <xf numFmtId="0" fontId="13" fillId="0" borderId="0" xfId="49" applyAlignment="1" applyProtection="1">
      <alignment horizontal="center" wrapText="1"/>
    </xf>
    <xf numFmtId="0" fontId="0" fillId="0" borderId="21" xfId="0" applyBorder="1" applyAlignment="1">
      <alignment wrapText="1"/>
    </xf>
    <xf numFmtId="0" fontId="0" fillId="0" borderId="34" xfId="0" applyBorder="1" applyAlignment="1" applyProtection="1">
      <alignment horizontal="right"/>
    </xf>
    <xf numFmtId="175" fontId="48" fillId="0" borderId="13" xfId="0" applyNumberFormat="1" applyFont="1" applyBorder="1" applyAlignment="1" applyProtection="1">
      <alignment horizontal="center"/>
    </xf>
    <xf numFmtId="0" fontId="0" fillId="0" borderId="0" xfId="0" applyProtection="1"/>
    <xf numFmtId="175" fontId="48" fillId="0" borderId="0" xfId="0" applyNumberFormat="1" applyFont="1" applyAlignment="1" applyProtection="1">
      <alignment horizontal="center"/>
    </xf>
    <xf numFmtId="0" fontId="46" fillId="0" borderId="34" xfId="0" applyFont="1" applyBorder="1" applyAlignment="1" applyProtection="1">
      <alignment horizontal="left"/>
    </xf>
    <xf numFmtId="0" fontId="46" fillId="0" borderId="35" xfId="0" applyFont="1" applyBorder="1" applyAlignment="1" applyProtection="1">
      <alignment horizontal="left"/>
    </xf>
    <xf numFmtId="0" fontId="0" fillId="0" borderId="35" xfId="0" applyBorder="1" applyProtection="1"/>
    <xf numFmtId="0" fontId="0" fillId="0" borderId="13" xfId="0" applyBorder="1" applyProtection="1"/>
    <xf numFmtId="0" fontId="52" fillId="0" borderId="10" xfId="0" quotePrefix="1" applyFont="1" applyBorder="1" applyAlignment="1" applyProtection="1">
      <alignment horizontal="center"/>
    </xf>
    <xf numFmtId="0" fontId="52" fillId="0" borderId="10" xfId="0" applyFont="1" applyBorder="1" applyAlignment="1" applyProtection="1">
      <alignment horizontal="center"/>
    </xf>
    <xf numFmtId="0" fontId="77" fillId="0" borderId="11" xfId="0" applyFont="1" applyBorder="1" applyProtection="1"/>
    <xf numFmtId="0" fontId="78" fillId="0" borderId="11" xfId="0" applyFont="1" applyBorder="1" applyAlignment="1" applyProtection="1">
      <alignment horizontal="center"/>
      <protection locked="0"/>
    </xf>
    <xf numFmtId="0" fontId="52" fillId="0" borderId="11" xfId="0" quotePrefix="1" applyFont="1" applyBorder="1" applyAlignment="1" applyProtection="1">
      <alignment horizontal="center"/>
    </xf>
    <xf numFmtId="0" fontId="79" fillId="0" borderId="11" xfId="0" applyFont="1" applyBorder="1" applyAlignment="1" applyProtection="1">
      <alignment horizontal="center"/>
      <protection locked="0"/>
    </xf>
    <xf numFmtId="0" fontId="79" fillId="0" borderId="11" xfId="0" quotePrefix="1" applyFont="1" applyBorder="1" applyAlignment="1" applyProtection="1">
      <alignment horizontal="center"/>
      <protection locked="0"/>
    </xf>
    <xf numFmtId="0" fontId="52" fillId="0" borderId="0" xfId="0" applyFont="1" applyProtection="1"/>
    <xf numFmtId="0" fontId="51" fillId="0" borderId="36" xfId="0" applyFont="1" applyBorder="1" applyAlignment="1" applyProtection="1">
      <alignment horizontal="center"/>
    </xf>
    <xf numFmtId="0" fontId="80" fillId="0" borderId="0" xfId="49" applyFont="1" applyAlignment="1" applyProtection="1"/>
    <xf numFmtId="0" fontId="0" fillId="0" borderId="0" xfId="0" applyAlignment="1">
      <alignment horizontal="left" wrapText="1" indent="2"/>
    </xf>
    <xf numFmtId="0" fontId="0" fillId="0" borderId="0" xfId="0" applyAlignment="1">
      <alignment horizontal="left" indent="2"/>
    </xf>
    <xf numFmtId="0" fontId="44" fillId="24" borderId="11" xfId="0" applyFont="1" applyFill="1" applyBorder="1" applyAlignment="1">
      <alignment horizontal="center" wrapText="1"/>
    </xf>
    <xf numFmtId="0" fontId="0" fillId="24" borderId="34" xfId="0" applyFill="1" applyBorder="1" applyAlignment="1">
      <alignment horizontal="right"/>
    </xf>
    <xf numFmtId="0" fontId="0" fillId="0" borderId="0" xfId="0" applyAlignment="1">
      <alignment horizontal="center"/>
    </xf>
    <xf numFmtId="0" fontId="44" fillId="0" borderId="0" xfId="0" applyFont="1" applyAlignment="1">
      <alignment horizontal="center"/>
    </xf>
    <xf numFmtId="0" fontId="47" fillId="0" borderId="0" xfId="0" applyFont="1" applyAlignment="1">
      <alignment horizontal="left" indent="1"/>
    </xf>
    <xf numFmtId="0" fontId="13" fillId="0" borderId="0" xfId="49" applyFont="1" applyAlignment="1" applyProtection="1">
      <alignment horizontal="center" wrapText="1"/>
    </xf>
    <xf numFmtId="0" fontId="67" fillId="0" borderId="0" xfId="0" applyFont="1" applyAlignment="1">
      <alignment horizontal="center"/>
    </xf>
    <xf numFmtId="0" fontId="47" fillId="0" borderId="11" xfId="0" applyFont="1" applyBorder="1" applyAlignment="1">
      <alignment horizontal="center" vertical="center" wrapText="1"/>
    </xf>
    <xf numFmtId="0" fontId="0" fillId="0" borderId="11" xfId="0" applyBorder="1" applyAlignment="1">
      <alignment horizontal="center" wrapText="1"/>
    </xf>
    <xf numFmtId="176" fontId="2" fillId="0" borderId="0" xfId="0" applyNumberFormat="1" applyFont="1" applyBorder="1" applyProtection="1">
      <protection locked="0"/>
    </xf>
    <xf numFmtId="182" fontId="0" fillId="0" borderId="0" xfId="0" applyNumberFormat="1" applyBorder="1"/>
    <xf numFmtId="164" fontId="0" fillId="0" borderId="0" xfId="0" applyNumberFormat="1" applyBorder="1"/>
    <xf numFmtId="0" fontId="40" fillId="0" borderId="10" xfId="49" applyFont="1" applyBorder="1" applyAlignment="1" applyProtection="1">
      <alignment horizontal="center" vertical="center" wrapText="1"/>
    </xf>
    <xf numFmtId="0" fontId="41" fillId="0" borderId="0" xfId="49" applyFont="1" applyAlignment="1" applyProtection="1">
      <alignment horizontal="center"/>
    </xf>
    <xf numFmtId="0" fontId="82" fillId="0" borderId="0" xfId="0" applyFont="1"/>
    <xf numFmtId="0" fontId="43" fillId="25" borderId="0" xfId="0" applyFont="1" applyFill="1" applyAlignment="1">
      <alignment horizontal="left" vertical="top" wrapText="1"/>
    </xf>
    <xf numFmtId="0" fontId="12" fillId="26" borderId="0" xfId="0" applyFont="1" applyFill="1" applyAlignment="1">
      <alignment horizontal="left" wrapText="1"/>
    </xf>
    <xf numFmtId="0" fontId="0" fillId="25" borderId="0" xfId="0" applyFill="1"/>
    <xf numFmtId="14" fontId="43" fillId="25" borderId="0" xfId="0" applyNumberFormat="1" applyFont="1" applyFill="1" applyAlignment="1">
      <alignment horizontal="left" vertical="top" wrapText="1"/>
    </xf>
    <xf numFmtId="15" fontId="43" fillId="25" borderId="0" xfId="0" applyNumberFormat="1" applyFont="1" applyFill="1" applyAlignment="1">
      <alignment horizontal="left" vertical="top" wrapText="1"/>
    </xf>
    <xf numFmtId="0" fontId="54" fillId="0" borderId="0" xfId="68" quotePrefix="1" applyFont="1" applyAlignment="1">
      <alignment wrapText="1"/>
    </xf>
    <xf numFmtId="0" fontId="41" fillId="0" borderId="0" xfId="49" applyFont="1" applyAlignment="1" applyProtection="1"/>
    <xf numFmtId="0" fontId="81" fillId="0" borderId="0" xfId="0" applyFont="1" applyAlignment="1">
      <alignment wrapText="1"/>
    </xf>
    <xf numFmtId="0" fontId="82" fillId="0" borderId="0" xfId="0" applyFont="1" applyAlignment="1">
      <alignment wrapText="1"/>
    </xf>
    <xf numFmtId="0" fontId="0" fillId="27" borderId="0" xfId="0" applyFill="1" applyAlignment="1">
      <alignment wrapText="1"/>
    </xf>
    <xf numFmtId="0" fontId="40" fillId="0" borderId="34" xfId="49" applyFont="1" applyBorder="1" applyAlignment="1" applyProtection="1">
      <alignment horizontal="center" vertical="center" wrapText="1"/>
    </xf>
    <xf numFmtId="0" fontId="4" fillId="0" borderId="0" xfId="68" applyFont="1" applyAlignment="1">
      <alignment wrapText="1"/>
    </xf>
    <xf numFmtId="0" fontId="86" fillId="0" borderId="0" xfId="0" applyFont="1" applyAlignment="1">
      <alignment horizontal="center" vertical="center"/>
    </xf>
    <xf numFmtId="0" fontId="2" fillId="0" borderId="0" xfId="0" applyFont="1" applyAlignment="1">
      <alignment horizontal="left" indent="1"/>
    </xf>
    <xf numFmtId="0" fontId="2" fillId="0" borderId="0" xfId="0" applyFont="1" applyAlignment="1">
      <alignment horizontal="left" indent="2"/>
    </xf>
    <xf numFmtId="0" fontId="88" fillId="0" borderId="0" xfId="0" applyFont="1"/>
    <xf numFmtId="0" fontId="41" fillId="0" borderId="0" xfId="49" applyFont="1" applyAlignment="1" applyProtection="1">
      <alignment horizontal="center" wrapText="1"/>
    </xf>
    <xf numFmtId="0" fontId="0" fillId="0" borderId="16" xfId="0" applyBorder="1" applyAlignment="1">
      <alignment horizontal="center"/>
    </xf>
    <xf numFmtId="0" fontId="0" fillId="0" borderId="17" xfId="0" applyBorder="1" applyAlignment="1">
      <alignment horizontal="center"/>
    </xf>
    <xf numFmtId="0" fontId="0" fillId="0" borderId="18" xfId="0" applyBorder="1" applyAlignment="1">
      <alignment horizontal="center"/>
    </xf>
    <xf numFmtId="0" fontId="0" fillId="0" borderId="0" xfId="0" applyBorder="1" applyAlignment="1">
      <alignment horizontal="center"/>
    </xf>
    <xf numFmtId="0" fontId="72" fillId="0" borderId="11" xfId="0" applyFont="1" applyBorder="1"/>
    <xf numFmtId="0" fontId="0" fillId="0" borderId="15" xfId="0" applyBorder="1"/>
    <xf numFmtId="165" fontId="0" fillId="0" borderId="37" xfId="0" applyNumberFormat="1" applyBorder="1" applyAlignment="1">
      <alignment horizontal="centerContinuous"/>
    </xf>
    <xf numFmtId="0" fontId="0" fillId="0" borderId="17" xfId="0" applyBorder="1" applyAlignment="1">
      <alignment horizontal="centerContinuous"/>
    </xf>
    <xf numFmtId="0" fontId="0" fillId="0" borderId="18" xfId="0" applyBorder="1" applyAlignment="1">
      <alignment horizontal="centerContinuous"/>
    </xf>
    <xf numFmtId="0" fontId="72" fillId="0" borderId="31" xfId="0" applyFont="1" applyBorder="1"/>
    <xf numFmtId="0" fontId="72" fillId="0" borderId="12" xfId="0" applyFont="1" applyBorder="1"/>
    <xf numFmtId="0" fontId="0" fillId="0" borderId="24" xfId="0" applyBorder="1"/>
    <xf numFmtId="0" fontId="0" fillId="0" borderId="25" xfId="0" applyBorder="1"/>
    <xf numFmtId="0" fontId="0" fillId="0" borderId="38" xfId="0" applyBorder="1" applyAlignment="1">
      <alignment horizontal="centerContinuous"/>
    </xf>
    <xf numFmtId="0" fontId="0" fillId="0" borderId="39" xfId="0" applyBorder="1" applyAlignment="1">
      <alignment horizontal="centerContinuous"/>
    </xf>
    <xf numFmtId="0" fontId="0" fillId="0" borderId="40" xfId="0" applyBorder="1" applyAlignment="1">
      <alignment horizontal="centerContinuous"/>
    </xf>
    <xf numFmtId="0" fontId="0" fillId="0" borderId="20" xfId="0" applyBorder="1" applyAlignment="1">
      <alignment horizontal="left"/>
    </xf>
    <xf numFmtId="0" fontId="0" fillId="0" borderId="21" xfId="0" applyBorder="1" applyAlignment="1">
      <alignment horizontal="left"/>
    </xf>
    <xf numFmtId="0" fontId="0" fillId="0" borderId="22" xfId="0" applyBorder="1" applyAlignment="1">
      <alignment horizontal="left"/>
    </xf>
    <xf numFmtId="0" fontId="2" fillId="0" borderId="11" xfId="0" applyFont="1" applyBorder="1"/>
    <xf numFmtId="0" fontId="0" fillId="0" borderId="34" xfId="0" applyBorder="1" applyAlignment="1">
      <alignment horizontal="right" vertical="center"/>
    </xf>
    <xf numFmtId="165" fontId="72" fillId="0" borderId="41" xfId="0" applyNumberFormat="1" applyFont="1" applyBorder="1" applyAlignment="1">
      <alignment textRotation="90"/>
    </xf>
    <xf numFmtId="165" fontId="0" fillId="0" borderId="42" xfId="0" applyNumberFormat="1" applyBorder="1" applyAlignment="1">
      <alignment textRotation="90"/>
    </xf>
    <xf numFmtId="165" fontId="0" fillId="0" borderId="43" xfId="0" applyNumberFormat="1" applyBorder="1" applyAlignment="1">
      <alignment textRotation="90"/>
    </xf>
    <xf numFmtId="0" fontId="72" fillId="0" borderId="32" xfId="0" applyFont="1" applyBorder="1"/>
    <xf numFmtId="0" fontId="72" fillId="0" borderId="44" xfId="0" applyFont="1" applyBorder="1"/>
    <xf numFmtId="0" fontId="72" fillId="0" borderId="33" xfId="0" applyFont="1" applyBorder="1"/>
    <xf numFmtId="0" fontId="0" fillId="0" borderId="13" xfId="0" applyBorder="1" applyAlignment="1">
      <alignment textRotation="90"/>
    </xf>
    <xf numFmtId="0" fontId="0" fillId="0" borderId="0" xfId="0" applyAlignment="1">
      <alignment vertical="center"/>
    </xf>
    <xf numFmtId="165" fontId="0" fillId="0" borderId="16" xfId="0" applyNumberFormat="1" applyBorder="1" applyAlignment="1">
      <alignment horizontal="centerContinuous"/>
    </xf>
    <xf numFmtId="0" fontId="0" fillId="0" borderId="31" xfId="0" applyBorder="1"/>
    <xf numFmtId="0" fontId="0" fillId="0" borderId="45" xfId="0" applyBorder="1"/>
    <xf numFmtId="0" fontId="0" fillId="0" borderId="46" xfId="0" applyBorder="1" applyAlignment="1">
      <alignment horizontal="centerContinuous"/>
    </xf>
    <xf numFmtId="0" fontId="48" fillId="0" borderId="31" xfId="0" applyFont="1" applyBorder="1" applyAlignment="1">
      <alignment horizontal="center"/>
    </xf>
    <xf numFmtId="0" fontId="41" fillId="0" borderId="0" xfId="49" quotePrefix="1" applyFont="1" applyAlignment="1" applyProtection="1">
      <alignment horizontal="center" wrapText="1"/>
    </xf>
    <xf numFmtId="0" fontId="68" fillId="0" borderId="0" xfId="68" applyFont="1" applyAlignment="1">
      <alignment wrapText="1"/>
    </xf>
    <xf numFmtId="0" fontId="13" fillId="0" borderId="34" xfId="49" applyBorder="1" applyAlignment="1" applyProtection="1"/>
    <xf numFmtId="0" fontId="13" fillId="0" borderId="34" xfId="49" applyFont="1" applyBorder="1" applyAlignment="1" applyProtection="1"/>
    <xf numFmtId="0" fontId="85" fillId="0" borderId="34" xfId="49" applyFont="1" applyBorder="1" applyAlignment="1" applyProtection="1"/>
    <xf numFmtId="0" fontId="72" fillId="0" borderId="0" xfId="0" applyFont="1"/>
    <xf numFmtId="0" fontId="43" fillId="0" borderId="0" xfId="0" applyFont="1"/>
    <xf numFmtId="0" fontId="40" fillId="0" borderId="13" xfId="49" applyFont="1" applyBorder="1" applyAlignment="1" applyProtection="1">
      <alignment horizontal="center" vertical="center" wrapText="1"/>
    </xf>
    <xf numFmtId="0" fontId="46" fillId="0" borderId="47" xfId="0" applyFont="1" applyBorder="1" applyAlignment="1">
      <alignment horizontal="center" vertical="center"/>
    </xf>
    <xf numFmtId="0" fontId="92" fillId="0" borderId="0" xfId="68" applyFont="1"/>
    <xf numFmtId="0" fontId="93" fillId="0" borderId="11" xfId="0" applyFont="1" applyBorder="1"/>
    <xf numFmtId="0" fontId="13" fillId="0" borderId="11" xfId="49" applyFont="1" applyBorder="1" applyAlignment="1" applyProtection="1"/>
    <xf numFmtId="0" fontId="93" fillId="0" borderId="0" xfId="0" applyFont="1"/>
    <xf numFmtId="0" fontId="92" fillId="0" borderId="11" xfId="68" applyFont="1" applyBorder="1"/>
    <xf numFmtId="0" fontId="13" fillId="0" borderId="0" xfId="49" applyAlignment="1" applyProtection="1">
      <alignment wrapText="1"/>
    </xf>
    <xf numFmtId="4" fontId="0" fillId="0" borderId="0" xfId="0" applyNumberFormat="1" applyBorder="1"/>
    <xf numFmtId="10" fontId="94" fillId="0" borderId="11" xfId="73" applyNumberFormat="1" applyFont="1" applyBorder="1" applyProtection="1">
      <protection locked="0"/>
    </xf>
    <xf numFmtId="0" fontId="95" fillId="0" borderId="11" xfId="0" applyNumberFormat="1" applyFont="1" applyBorder="1" applyAlignment="1">
      <alignment horizontal="center" vertical="center" wrapText="1"/>
    </xf>
    <xf numFmtId="0" fontId="95" fillId="24" borderId="11" xfId="0" applyNumberFormat="1" applyFont="1" applyFill="1" applyBorder="1" applyAlignment="1">
      <alignment horizontal="center" vertical="center" wrapText="1"/>
    </xf>
    <xf numFmtId="183" fontId="0" fillId="0" borderId="11" xfId="0" applyNumberFormat="1" applyBorder="1"/>
    <xf numFmtId="0" fontId="0" fillId="24" borderId="11" xfId="0" applyFill="1" applyBorder="1"/>
    <xf numFmtId="181" fontId="0" fillId="0" borderId="11" xfId="0" applyNumberFormat="1" applyBorder="1"/>
    <xf numFmtId="181" fontId="0" fillId="24" borderId="11" xfId="0" applyNumberFormat="1" applyFill="1" applyBorder="1"/>
    <xf numFmtId="9" fontId="2" fillId="0" borderId="11" xfId="73" applyBorder="1"/>
    <xf numFmtId="181" fontId="2" fillId="28" borderId="11" xfId="0" applyNumberFormat="1" applyFont="1" applyFill="1" applyBorder="1"/>
    <xf numFmtId="181" fontId="2" fillId="0" borderId="11" xfId="0" applyNumberFormat="1" applyFont="1" applyFill="1" applyBorder="1"/>
    <xf numFmtId="181" fontId="2" fillId="24" borderId="11" xfId="0" applyNumberFormat="1" applyFont="1" applyFill="1" applyBorder="1"/>
    <xf numFmtId="10" fontId="2" fillId="24" borderId="11" xfId="73" applyNumberFormat="1" applyFont="1" applyFill="1" applyBorder="1"/>
    <xf numFmtId="0" fontId="13" fillId="0" borderId="0" xfId="49" applyFont="1" applyAlignment="1" applyProtection="1">
      <alignment horizontal="center"/>
    </xf>
    <xf numFmtId="0" fontId="0" fillId="0" borderId="16" xfId="0" applyBorder="1" applyAlignment="1">
      <alignment horizontal="left" wrapText="1" indent="1"/>
    </xf>
    <xf numFmtId="0" fontId="0" fillId="0" borderId="24" xfId="0" applyBorder="1" applyAlignment="1">
      <alignment wrapText="1"/>
    </xf>
    <xf numFmtId="0" fontId="43" fillId="0" borderId="24" xfId="0" applyFont="1" applyBorder="1" applyAlignment="1">
      <alignment wrapText="1"/>
    </xf>
    <xf numFmtId="0" fontId="44" fillId="0" borderId="24" xfId="0" applyFont="1" applyBorder="1" applyAlignment="1">
      <alignment horizontal="center" wrapText="1"/>
    </xf>
    <xf numFmtId="0" fontId="41" fillId="0" borderId="0" xfId="49" quotePrefix="1" applyFont="1" applyAlignment="1" applyProtection="1">
      <alignment horizontal="center"/>
    </xf>
    <xf numFmtId="0" fontId="69" fillId="0" borderId="11" xfId="0" applyFont="1" applyBorder="1"/>
    <xf numFmtId="0" fontId="38" fillId="0" borderId="11" xfId="0" applyFont="1" applyBorder="1" applyAlignment="1">
      <alignment horizontal="left"/>
    </xf>
    <xf numFmtId="184" fontId="0" fillId="0" borderId="11" xfId="0" applyNumberFormat="1" applyBorder="1"/>
    <xf numFmtId="0" fontId="97" fillId="0" borderId="0" xfId="0" applyFont="1"/>
    <xf numFmtId="0" fontId="13" fillId="0" borderId="0" xfId="49" applyAlignment="1" applyProtection="1"/>
    <xf numFmtId="184" fontId="0" fillId="0" borderId="0" xfId="0" applyNumberFormat="1" applyBorder="1"/>
    <xf numFmtId="0" fontId="52" fillId="0" borderId="48" xfId="0" quotePrefix="1" applyFont="1" applyBorder="1" applyAlignment="1">
      <alignment horizontal="center"/>
    </xf>
    <xf numFmtId="0" fontId="71" fillId="0" borderId="0" xfId="0" applyFont="1"/>
    <xf numFmtId="0" fontId="71" fillId="24" borderId="18" xfId="0" applyNumberFormat="1" applyFont="1" applyFill="1" applyBorder="1" applyAlignment="1">
      <alignment horizontal="center" vertical="center" wrapText="1"/>
    </xf>
    <xf numFmtId="0" fontId="71" fillId="24" borderId="47" xfId="0" applyNumberFormat="1" applyFont="1" applyFill="1" applyBorder="1" applyAlignment="1">
      <alignment horizontal="center" vertical="center" wrapText="1"/>
    </xf>
    <xf numFmtId="1" fontId="0" fillId="0" borderId="11" xfId="0" applyNumberFormat="1" applyBorder="1"/>
    <xf numFmtId="0" fontId="0" fillId="0" borderId="11" xfId="0" quotePrefix="1" applyBorder="1"/>
    <xf numFmtId="0" fontId="13" fillId="0" borderId="11" xfId="49" applyBorder="1" applyAlignment="1" applyProtection="1"/>
    <xf numFmtId="0" fontId="2" fillId="0" borderId="34" xfId="49" applyFont="1" applyBorder="1" applyAlignment="1" applyProtection="1"/>
    <xf numFmtId="0" fontId="41" fillId="0" borderId="11" xfId="49" applyFont="1" applyBorder="1" applyAlignment="1" applyProtection="1">
      <alignment horizontal="center" wrapText="1"/>
    </xf>
    <xf numFmtId="0" fontId="13" fillId="0" borderId="0" xfId="49" applyAlignment="1" applyProtection="1">
      <alignment horizontal="center"/>
    </xf>
    <xf numFmtId="0" fontId="47" fillId="0" borderId="0" xfId="0" applyFont="1" applyAlignment="1">
      <alignment horizontal="center" wrapText="1"/>
    </xf>
    <xf numFmtId="0" fontId="44" fillId="0" borderId="0" xfId="0" applyFont="1" applyAlignment="1">
      <alignment horizontal="left" wrapText="1"/>
    </xf>
    <xf numFmtId="0" fontId="41" fillId="0" borderId="11" xfId="49" quotePrefix="1" applyFont="1" applyBorder="1" applyAlignment="1" applyProtection="1">
      <alignment horizontal="center"/>
    </xf>
    <xf numFmtId="0" fontId="4" fillId="0" borderId="11" xfId="68" applyFont="1" applyBorder="1" applyAlignment="1">
      <alignment wrapText="1"/>
    </xf>
    <xf numFmtId="0" fontId="4" fillId="0" borderId="0" xfId="68" applyFont="1" applyBorder="1" applyAlignment="1">
      <alignment wrapText="1"/>
    </xf>
    <xf numFmtId="0" fontId="73" fillId="0" borderId="49" xfId="49" applyFont="1" applyBorder="1" applyAlignment="1" applyProtection="1">
      <alignment horizontal="center"/>
    </xf>
    <xf numFmtId="0" fontId="70" fillId="0" borderId="0" xfId="0" applyFont="1" applyBorder="1" applyAlignment="1">
      <alignment horizontal="center"/>
    </xf>
    <xf numFmtId="0" fontId="41" fillId="0" borderId="34" xfId="49" applyFont="1" applyBorder="1" applyAlignment="1" applyProtection="1"/>
    <xf numFmtId="0" fontId="99" fillId="0" borderId="0" xfId="0" applyFont="1" applyAlignment="1">
      <alignment horizontal="left" wrapText="1"/>
    </xf>
    <xf numFmtId="0" fontId="100" fillId="0" borderId="0" xfId="0" applyFont="1" applyAlignment="1">
      <alignment wrapText="1"/>
    </xf>
    <xf numFmtId="22" fontId="100" fillId="0" borderId="0" xfId="0" applyNumberFormat="1" applyFont="1" applyAlignment="1">
      <alignment wrapText="1"/>
    </xf>
    <xf numFmtId="0" fontId="101" fillId="0" borderId="0" xfId="87" applyAlignment="1">
      <alignment horizontal="right"/>
    </xf>
    <xf numFmtId="0" fontId="101" fillId="0" borderId="0" xfId="87"/>
    <xf numFmtId="0" fontId="102" fillId="0" borderId="0" xfId="87" applyFont="1"/>
    <xf numFmtId="0" fontId="99" fillId="0" borderId="0" xfId="87" applyFont="1" applyAlignment="1">
      <alignment horizontal="left"/>
    </xf>
    <xf numFmtId="0" fontId="103" fillId="0" borderId="0" xfId="87" applyFont="1"/>
    <xf numFmtId="0" fontId="104" fillId="0" borderId="0" xfId="87" applyFont="1" applyAlignment="1">
      <alignment horizontal="center" vertical="center" wrapText="1"/>
    </xf>
    <xf numFmtId="0" fontId="103" fillId="0" borderId="0" xfId="87" applyFont="1" applyAlignment="1">
      <alignment wrapText="1"/>
    </xf>
    <xf numFmtId="0" fontId="104" fillId="0" borderId="50" xfId="87" applyFont="1" applyBorder="1" applyAlignment="1">
      <alignment horizontal="left" vertical="center" wrapText="1"/>
    </xf>
    <xf numFmtId="0" fontId="103" fillId="0" borderId="50" xfId="87" applyFont="1" applyBorder="1" applyAlignment="1">
      <alignment wrapText="1"/>
    </xf>
    <xf numFmtId="0" fontId="101" fillId="0" borderId="0" xfId="87" applyAlignment="1">
      <alignment wrapText="1"/>
    </xf>
    <xf numFmtId="0" fontId="104" fillId="0" borderId="0" xfId="87" applyFont="1" applyAlignment="1">
      <alignment wrapText="1"/>
    </xf>
    <xf numFmtId="0" fontId="103" fillId="0" borderId="0" xfId="87" applyFont="1" applyAlignment="1">
      <alignment horizontal="left" wrapText="1" indent="1"/>
    </xf>
    <xf numFmtId="0" fontId="103" fillId="0" borderId="52" xfId="87" applyFont="1" applyBorder="1" applyAlignment="1">
      <alignment wrapText="1"/>
    </xf>
    <xf numFmtId="0" fontId="99" fillId="0" borderId="0" xfId="87" applyFont="1"/>
    <xf numFmtId="0" fontId="13" fillId="0" borderId="0" xfId="49" applyFont="1" applyAlignment="1" applyProtection="1">
      <alignment horizontal="left" indent="2"/>
    </xf>
    <xf numFmtId="0" fontId="103" fillId="0" borderId="0" xfId="87" applyFont="1" applyAlignment="1">
      <alignment horizontal="left" indent="2"/>
    </xf>
    <xf numFmtId="0" fontId="106" fillId="0" borderId="0" xfId="87" applyFont="1" applyAlignment="1">
      <alignment wrapText="1"/>
    </xf>
    <xf numFmtId="0" fontId="106" fillId="0" borderId="0" xfId="87" applyFont="1"/>
    <xf numFmtId="0" fontId="107" fillId="0" borderId="0" xfId="87" applyFont="1" applyAlignment="1"/>
    <xf numFmtId="0" fontId="108" fillId="0" borderId="0" xfId="87" applyFont="1" applyAlignment="1"/>
    <xf numFmtId="0" fontId="110" fillId="0" borderId="0" xfId="87" applyFont="1" applyAlignment="1">
      <alignment wrapText="1"/>
    </xf>
    <xf numFmtId="0" fontId="111" fillId="0" borderId="0" xfId="87" applyFont="1" applyAlignment="1">
      <alignment wrapText="1"/>
    </xf>
    <xf numFmtId="0" fontId="112" fillId="0" borderId="53" xfId="87" applyFont="1" applyBorder="1" applyAlignment="1">
      <alignment wrapText="1"/>
    </xf>
    <xf numFmtId="0" fontId="13" fillId="0" borderId="0" xfId="49" applyFont="1" applyAlignment="1" applyProtection="1">
      <alignment wrapText="1"/>
    </xf>
    <xf numFmtId="0" fontId="106" fillId="0" borderId="0" xfId="87" applyFont="1" applyAlignment="1">
      <alignment horizontal="left" wrapText="1"/>
    </xf>
    <xf numFmtId="0" fontId="110" fillId="0" borderId="0" xfId="87" applyFont="1" applyAlignment="1">
      <alignment horizontal="left" wrapText="1"/>
    </xf>
    <xf numFmtId="0" fontId="111" fillId="0" borderId="0" xfId="87" applyFont="1" applyAlignment="1"/>
    <xf numFmtId="0" fontId="110" fillId="0" borderId="0" xfId="87" applyFont="1" applyAlignment="1"/>
    <xf numFmtId="0" fontId="13" fillId="0" borderId="0" xfId="49" applyFont="1" applyAlignment="1" applyProtection="1"/>
    <xf numFmtId="0" fontId="106" fillId="0" borderId="0" xfId="87" applyFont="1" applyAlignment="1">
      <alignment horizontal="left" wrapText="1" indent="1"/>
    </xf>
    <xf numFmtId="0" fontId="110" fillId="0" borderId="0" xfId="87" applyFont="1" applyAlignment="1">
      <alignment horizontal="left" wrapText="1" indent="1"/>
    </xf>
    <xf numFmtId="0" fontId="106" fillId="0" borderId="0" xfId="87" applyFont="1" applyAlignment="1">
      <alignment horizontal="left"/>
    </xf>
    <xf numFmtId="0" fontId="110" fillId="0" borderId="0" xfId="87" applyFont="1" applyAlignment="1">
      <alignment horizontal="left"/>
    </xf>
    <xf numFmtId="0" fontId="113" fillId="0" borderId="0" xfId="87" applyFont="1" applyAlignment="1"/>
    <xf numFmtId="0" fontId="112" fillId="0" borderId="0" xfId="87" applyFont="1" applyAlignment="1"/>
    <xf numFmtId="0" fontId="114" fillId="0" borderId="0" xfId="87" applyFont="1" applyAlignment="1"/>
    <xf numFmtId="0" fontId="106" fillId="0" borderId="0" xfId="87" applyFont="1" applyAlignment="1"/>
    <xf numFmtId="0" fontId="106" fillId="0" borderId="11" xfId="87" applyFont="1" applyBorder="1" applyAlignment="1">
      <alignment vertical="center"/>
    </xf>
    <xf numFmtId="0" fontId="106" fillId="0" borderId="11" xfId="87" applyFont="1" applyBorder="1" applyAlignment="1">
      <alignment wrapText="1"/>
    </xf>
    <xf numFmtId="0" fontId="40" fillId="0" borderId="11" xfId="49" applyFont="1" applyBorder="1" applyAlignment="1" applyProtection="1">
      <alignment horizontal="center" vertical="center" wrapText="1"/>
    </xf>
    <xf numFmtId="0" fontId="110" fillId="0" borderId="11" xfId="87" applyFont="1" applyBorder="1" applyAlignment="1">
      <alignment horizontal="left" wrapText="1"/>
    </xf>
    <xf numFmtId="0" fontId="39" fillId="0" borderId="47" xfId="0" applyFont="1" applyBorder="1" applyAlignment="1">
      <alignment horizontal="centerContinuous" vertical="center"/>
    </xf>
    <xf numFmtId="0" fontId="0" fillId="0" borderId="18" xfId="0" applyBorder="1" applyAlignment="1">
      <alignment horizontal="centerContinuous" vertical="center"/>
    </xf>
    <xf numFmtId="0" fontId="2" fillId="0" borderId="11" xfId="0" applyFont="1" applyBorder="1" applyAlignment="1">
      <alignment vertical="center" wrapText="1"/>
    </xf>
    <xf numFmtId="0" fontId="2" fillId="0" borderId="11" xfId="0" applyFont="1" applyBorder="1" applyAlignment="1">
      <alignment vertical="center"/>
    </xf>
    <xf numFmtId="0" fontId="115" fillId="0" borderId="11" xfId="49" applyFont="1" applyBorder="1" applyAlignment="1" applyProtection="1">
      <alignment horizontal="centerContinuous"/>
    </xf>
    <xf numFmtId="0" fontId="2" fillId="0" borderId="11" xfId="0" applyFont="1" applyBorder="1" applyAlignment="1">
      <alignment horizontal="right"/>
    </xf>
    <xf numFmtId="49" fontId="2" fillId="0" borderId="11" xfId="0" applyNumberFormat="1" applyFont="1" applyBorder="1" applyAlignment="1" applyProtection="1">
      <alignment horizontal="center"/>
      <protection locked="0"/>
    </xf>
    <xf numFmtId="0" fontId="44" fillId="0" borderId="0" xfId="0" applyFont="1" applyBorder="1" applyAlignment="1">
      <alignment horizontal="center"/>
    </xf>
    <xf numFmtId="0" fontId="70" fillId="0" borderId="0" xfId="0" applyFont="1" applyBorder="1" applyProtection="1">
      <protection locked="0"/>
    </xf>
    <xf numFmtId="0" fontId="44" fillId="0" borderId="42" xfId="0" applyFont="1" applyBorder="1" applyAlignment="1">
      <alignment horizontal="center"/>
    </xf>
    <xf numFmtId="0" fontId="111" fillId="0" borderId="0" xfId="87" applyFont="1" applyAlignment="1">
      <alignment horizontal="center" wrapText="1"/>
    </xf>
    <xf numFmtId="0" fontId="103" fillId="0" borderId="50" xfId="87" applyFont="1" applyBorder="1" applyAlignment="1">
      <alignment wrapText="1"/>
    </xf>
    <xf numFmtId="0" fontId="103" fillId="0" borderId="0" xfId="87" applyFont="1" applyBorder="1" applyAlignment="1">
      <alignment wrapText="1"/>
    </xf>
    <xf numFmtId="0" fontId="103" fillId="0" borderId="51" xfId="87" applyFont="1" applyBorder="1" applyAlignment="1">
      <alignment wrapText="1"/>
    </xf>
    <xf numFmtId="0" fontId="110" fillId="0" borderId="0" xfId="87" applyFont="1" applyAlignment="1">
      <alignment wrapText="1"/>
    </xf>
    <xf numFmtId="0" fontId="0" fillId="0" borderId="0" xfId="0" applyAlignment="1">
      <alignment wrapText="1"/>
    </xf>
    <xf numFmtId="0" fontId="47" fillId="0" borderId="0" xfId="0" applyFont="1" applyAlignment="1">
      <alignment horizontal="center" vertical="center" wrapText="1"/>
    </xf>
  </cellXfs>
  <cellStyles count="93">
    <cellStyle name="20% - Accent1" xfId="1"/>
    <cellStyle name="20% - Accent2" xfId="2"/>
    <cellStyle name="20% - Accent3" xfId="3"/>
    <cellStyle name="20% - Accent4" xfId="4"/>
    <cellStyle name="20% - Accent5" xfId="5"/>
    <cellStyle name="20% - Accent6" xfId="6"/>
    <cellStyle name="20% - Colore 1" xfId="7" builtinId="30" customBuiltin="1"/>
    <cellStyle name="20% - Colore 2" xfId="8" builtinId="34" customBuiltin="1"/>
    <cellStyle name="20% - Colore 3" xfId="9" builtinId="38" customBuiltin="1"/>
    <cellStyle name="20% - Colore 4" xfId="10" builtinId="42" customBuiltin="1"/>
    <cellStyle name="20% - Colore 5" xfId="11" builtinId="46" customBuiltin="1"/>
    <cellStyle name="20% - Colore 6" xfId="12" builtinId="50" customBuiltin="1"/>
    <cellStyle name="40% - Accent1" xfId="13"/>
    <cellStyle name="40% - Accent2" xfId="14"/>
    <cellStyle name="40% - Accent3" xfId="15"/>
    <cellStyle name="40% - Accent4" xfId="16"/>
    <cellStyle name="40% - Accent5" xfId="17"/>
    <cellStyle name="40% - Accent6" xfId="18"/>
    <cellStyle name="40% - Colore 1" xfId="19" builtinId="31" customBuiltin="1"/>
    <cellStyle name="40% - Colore 2" xfId="20" builtinId="35" customBuiltin="1"/>
    <cellStyle name="40% - Colore 3" xfId="21" builtinId="39" customBuiltin="1"/>
    <cellStyle name="40% - Colore 4" xfId="22" builtinId="43" customBuiltin="1"/>
    <cellStyle name="40% - Colore 5" xfId="23" builtinId="47" customBuiltin="1"/>
    <cellStyle name="40% - Colore 6" xfId="24" builtinId="51" customBuiltin="1"/>
    <cellStyle name="60% - Accent1" xfId="25"/>
    <cellStyle name="60% - Accent2" xfId="26"/>
    <cellStyle name="60% - Accent3" xfId="27"/>
    <cellStyle name="60% - Accent4" xfId="28"/>
    <cellStyle name="60% - Accent5" xfId="29"/>
    <cellStyle name="60% - Accent6" xfId="30"/>
    <cellStyle name="60% - Colore 1" xfId="31" builtinId="32" customBuiltin="1"/>
    <cellStyle name="60% - Colore 2" xfId="32" builtinId="36" customBuiltin="1"/>
    <cellStyle name="60% - Colore 3" xfId="33" builtinId="40" customBuiltin="1"/>
    <cellStyle name="60% - Colore 4" xfId="34" builtinId="44" customBuiltin="1"/>
    <cellStyle name="60% - Colore 5" xfId="35" builtinId="48" customBuiltin="1"/>
    <cellStyle name="60% - Colore 6" xfId="36" builtinId="52" customBuiltin="1"/>
    <cellStyle name="Accent1" xfId="37"/>
    <cellStyle name="Accent2" xfId="38"/>
    <cellStyle name="Accent3" xfId="39"/>
    <cellStyle name="Accent4" xfId="40"/>
    <cellStyle name="Accent5" xfId="41"/>
    <cellStyle name="Accent6" xfId="42"/>
    <cellStyle name="Bad" xfId="43"/>
    <cellStyle name="Calcolo" xfId="44" builtinId="22" customBuiltin="1"/>
    <cellStyle name="Calculation" xfId="45"/>
    <cellStyle name="Cella collegata" xfId="46" builtinId="24" customBuiltin="1"/>
    <cellStyle name="Cella da controllare" xfId="47" builtinId="23" customBuiltin="1"/>
    <cellStyle name="Check Cell" xfId="48"/>
    <cellStyle name="Collegamento ipertestuale" xfId="49" builtinId="8"/>
    <cellStyle name="Collegamento ipertestuale 2" xfId="88"/>
    <cellStyle name="Colore 1" xfId="50" builtinId="29" customBuiltin="1"/>
    <cellStyle name="Colore 2" xfId="51" builtinId="33" customBuiltin="1"/>
    <cellStyle name="Colore 3" xfId="52" builtinId="37" customBuiltin="1"/>
    <cellStyle name="Colore 4" xfId="53" builtinId="41" customBuiltin="1"/>
    <cellStyle name="Colore 5" xfId="54" builtinId="45" customBuiltin="1"/>
    <cellStyle name="Colore 6" xfId="55" builtinId="49" customBuiltin="1"/>
    <cellStyle name="Euro" xfId="56"/>
    <cellStyle name="Explanatory Text" xfId="57"/>
    <cellStyle name="Good" xfId="58"/>
    <cellStyle name="Heading 1" xfId="59"/>
    <cellStyle name="Heading 2" xfId="60"/>
    <cellStyle name="Heading 3" xfId="61"/>
    <cellStyle name="Heading 4" xfId="62"/>
    <cellStyle name="Input" xfId="63" builtinId="20" customBuiltin="1"/>
    <cellStyle name="Linked Cell" xfId="64"/>
    <cellStyle name="Neutral" xfId="65"/>
    <cellStyle name="Neutrale" xfId="66" builtinId="28" customBuiltin="1"/>
    <cellStyle name="Normal_BDG_MDO" xfId="67"/>
    <cellStyle name="Normale" xfId="0" builtinId="0"/>
    <cellStyle name="Normale 2" xfId="87"/>
    <cellStyle name="Normale 2 2" xfId="89"/>
    <cellStyle name="Normale 3" xfId="90"/>
    <cellStyle name="Normale_Corso_Excel_2013" xfId="68"/>
    <cellStyle name="Normale_TriangolinoVerdeExcel2010" xfId="69"/>
    <cellStyle name="Nota" xfId="70" builtinId="10" customBuiltin="1"/>
    <cellStyle name="Note" xfId="71"/>
    <cellStyle name="Output" xfId="72" builtinId="21" customBuiltin="1"/>
    <cellStyle name="Percentuale" xfId="73" builtinId="5"/>
    <cellStyle name="Percentuale 2" xfId="91"/>
    <cellStyle name="Percentuale 2 2" xfId="92"/>
    <cellStyle name="Testo avviso" xfId="74" builtinId="11" customBuiltin="1"/>
    <cellStyle name="Testo descrittivo" xfId="75" builtinId="53" customBuiltin="1"/>
    <cellStyle name="Title" xfId="76"/>
    <cellStyle name="Titolo" xfId="77" builtinId="15" customBuiltin="1"/>
    <cellStyle name="Titolo 1" xfId="78" builtinId="16" customBuiltin="1"/>
    <cellStyle name="Titolo 2" xfId="79" builtinId="17" customBuiltin="1"/>
    <cellStyle name="Titolo 3" xfId="80" builtinId="18" customBuiltin="1"/>
    <cellStyle name="Titolo 4" xfId="81" builtinId="19" customBuiltin="1"/>
    <cellStyle name="Total" xfId="82"/>
    <cellStyle name="Totale" xfId="83" builtinId="25" customBuiltin="1"/>
    <cellStyle name="Valore non valido" xfId="84" builtinId="27" customBuiltin="1"/>
    <cellStyle name="Valore valido" xfId="85" builtinId="26" customBuiltin="1"/>
    <cellStyle name="Warning Text" xfId="86"/>
  </cellStyles>
  <dxfs count="3">
    <dxf>
      <fill>
        <patternFill>
          <bgColor indexed="45"/>
        </patternFill>
      </fill>
    </dxf>
    <dxf>
      <font>
        <b/>
        <i/>
      </font>
    </dxf>
    <dxf>
      <font>
        <condense val="0"/>
        <extend val="0"/>
        <color indexed="14"/>
      </font>
      <fill>
        <patternFill>
          <bgColor indexed="46"/>
        </patternFill>
      </fill>
      <border>
        <left style="thin">
          <color indexed="64"/>
        </left>
        <right style="thin">
          <color indexed="64"/>
        </right>
        <top style="thin">
          <color indexed="64"/>
        </top>
        <bottom style="thin">
          <color indexed="64"/>
        </bottom>
      </border>
    </dxf>
  </dxfs>
  <tableStyles count="0" defaultTableStyle="TableStyleMedium9" defaultPivotStyle="PivotStyleLight16"/>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82.png"/><Relationship Id="rId2" Type="http://schemas.openxmlformats.org/officeDocument/2006/relationships/image" Target="../media/image81.png"/><Relationship Id="rId1" Type="http://schemas.openxmlformats.org/officeDocument/2006/relationships/image" Target="../media/image80.png"/><Relationship Id="rId5" Type="http://schemas.openxmlformats.org/officeDocument/2006/relationships/image" Target="../media/image84.png"/><Relationship Id="rId4" Type="http://schemas.openxmlformats.org/officeDocument/2006/relationships/image" Target="../media/image83.png"/></Relationships>
</file>

<file path=xl/drawings/_rels/drawing11.xml.rels><?xml version="1.0" encoding="UTF-8" standalone="yes"?>
<Relationships xmlns="http://schemas.openxmlformats.org/package/2006/relationships"><Relationship Id="rId2" Type="http://schemas.openxmlformats.org/officeDocument/2006/relationships/image" Target="../media/image86.png"/><Relationship Id="rId1" Type="http://schemas.openxmlformats.org/officeDocument/2006/relationships/image" Target="../media/image85.png"/></Relationships>
</file>

<file path=xl/drawings/_rels/drawing12.xml.rels><?xml version="1.0" encoding="UTF-8" standalone="yes"?>
<Relationships xmlns="http://schemas.openxmlformats.org/package/2006/relationships"><Relationship Id="rId2" Type="http://schemas.openxmlformats.org/officeDocument/2006/relationships/image" Target="../media/image88.png"/><Relationship Id="rId1" Type="http://schemas.openxmlformats.org/officeDocument/2006/relationships/image" Target="../media/image87.png"/></Relationships>
</file>

<file path=xl/drawings/_rels/drawing13.xml.rels><?xml version="1.0" encoding="UTF-8" standalone="yes"?>
<Relationships xmlns="http://schemas.openxmlformats.org/package/2006/relationships"><Relationship Id="rId3" Type="http://schemas.openxmlformats.org/officeDocument/2006/relationships/image" Target="../media/image91.png"/><Relationship Id="rId2" Type="http://schemas.openxmlformats.org/officeDocument/2006/relationships/image" Target="../media/image90.png"/><Relationship Id="rId1" Type="http://schemas.openxmlformats.org/officeDocument/2006/relationships/image" Target="../media/image89.png"/></Relationships>
</file>

<file path=xl/drawings/_rels/drawing14.xml.rels><?xml version="1.0" encoding="UTF-8" standalone="yes"?>
<Relationships xmlns="http://schemas.openxmlformats.org/package/2006/relationships"><Relationship Id="rId3" Type="http://schemas.openxmlformats.org/officeDocument/2006/relationships/image" Target="../media/image94.png"/><Relationship Id="rId2" Type="http://schemas.openxmlformats.org/officeDocument/2006/relationships/image" Target="../media/image93.png"/><Relationship Id="rId1" Type="http://schemas.openxmlformats.org/officeDocument/2006/relationships/image" Target="../media/image92.png"/></Relationships>
</file>

<file path=xl/drawings/_rels/drawing15.xml.rels><?xml version="1.0" encoding="UTF-8" standalone="yes"?>
<Relationships xmlns="http://schemas.openxmlformats.org/package/2006/relationships"><Relationship Id="rId2" Type="http://schemas.openxmlformats.org/officeDocument/2006/relationships/image" Target="../media/image96.png"/><Relationship Id="rId1" Type="http://schemas.openxmlformats.org/officeDocument/2006/relationships/image" Target="../media/image95.png"/></Relationships>
</file>

<file path=xl/drawings/_rels/drawing16.xml.rels><?xml version="1.0" encoding="UTF-8" standalone="yes"?>
<Relationships xmlns="http://schemas.openxmlformats.org/package/2006/relationships"><Relationship Id="rId3" Type="http://schemas.openxmlformats.org/officeDocument/2006/relationships/image" Target="../media/image99.jpeg"/><Relationship Id="rId2" Type="http://schemas.openxmlformats.org/officeDocument/2006/relationships/image" Target="../media/image98.jpeg"/><Relationship Id="rId1" Type="http://schemas.openxmlformats.org/officeDocument/2006/relationships/image" Target="../media/image97.jpeg"/></Relationships>
</file>

<file path=xl/drawings/_rels/drawing17.xml.rels><?xml version="1.0" encoding="UTF-8" standalone="yes"?>
<Relationships xmlns="http://schemas.openxmlformats.org/package/2006/relationships"><Relationship Id="rId8" Type="http://schemas.openxmlformats.org/officeDocument/2006/relationships/image" Target="../media/image107.png"/><Relationship Id="rId3" Type="http://schemas.openxmlformats.org/officeDocument/2006/relationships/image" Target="../media/image102.png"/><Relationship Id="rId7" Type="http://schemas.openxmlformats.org/officeDocument/2006/relationships/image" Target="../media/image106.png"/><Relationship Id="rId2" Type="http://schemas.openxmlformats.org/officeDocument/2006/relationships/image" Target="../media/image101.png"/><Relationship Id="rId1" Type="http://schemas.openxmlformats.org/officeDocument/2006/relationships/image" Target="../media/image100.png"/><Relationship Id="rId6" Type="http://schemas.openxmlformats.org/officeDocument/2006/relationships/image" Target="../media/image105.png"/><Relationship Id="rId5" Type="http://schemas.openxmlformats.org/officeDocument/2006/relationships/image" Target="../media/image104.png"/><Relationship Id="rId4" Type="http://schemas.openxmlformats.org/officeDocument/2006/relationships/image" Target="../media/image103.png"/></Relationships>
</file>

<file path=xl/drawings/_rels/drawing18.xml.rels><?xml version="1.0" encoding="UTF-8" standalone="yes"?>
<Relationships xmlns="http://schemas.openxmlformats.org/package/2006/relationships"><Relationship Id="rId8" Type="http://schemas.openxmlformats.org/officeDocument/2006/relationships/image" Target="../media/image115.png"/><Relationship Id="rId3" Type="http://schemas.openxmlformats.org/officeDocument/2006/relationships/image" Target="../media/image110.png"/><Relationship Id="rId7" Type="http://schemas.openxmlformats.org/officeDocument/2006/relationships/image" Target="../media/image114.png"/><Relationship Id="rId2" Type="http://schemas.openxmlformats.org/officeDocument/2006/relationships/image" Target="../media/image109.png"/><Relationship Id="rId1" Type="http://schemas.openxmlformats.org/officeDocument/2006/relationships/image" Target="../media/image108.png"/><Relationship Id="rId6" Type="http://schemas.openxmlformats.org/officeDocument/2006/relationships/image" Target="../media/image113.png"/><Relationship Id="rId5" Type="http://schemas.openxmlformats.org/officeDocument/2006/relationships/image" Target="../media/image112.png"/><Relationship Id="rId4" Type="http://schemas.openxmlformats.org/officeDocument/2006/relationships/image" Target="../media/image111.png"/></Relationships>
</file>

<file path=xl/drawings/_rels/drawing19.xml.rels><?xml version="1.0" encoding="UTF-8" standalone="yes"?>
<Relationships xmlns="http://schemas.openxmlformats.org/package/2006/relationships"><Relationship Id="rId3" Type="http://schemas.openxmlformats.org/officeDocument/2006/relationships/image" Target="../media/image118.jpeg"/><Relationship Id="rId2" Type="http://schemas.openxmlformats.org/officeDocument/2006/relationships/image" Target="../media/image117.png"/><Relationship Id="rId1" Type="http://schemas.openxmlformats.org/officeDocument/2006/relationships/image" Target="../media/image116.png"/><Relationship Id="rId4" Type="http://schemas.openxmlformats.org/officeDocument/2006/relationships/image" Target="../media/image119.jpeg"/></Relationships>
</file>

<file path=xl/drawings/_rels/drawing2.xml.rels><?xml version="1.0" encoding="UTF-8" standalone="yes"?>
<Relationships xmlns="http://schemas.openxmlformats.org/package/2006/relationships"><Relationship Id="rId8" Type="http://schemas.openxmlformats.org/officeDocument/2006/relationships/image" Target="../media/image11.jpeg"/><Relationship Id="rId3" Type="http://schemas.openxmlformats.org/officeDocument/2006/relationships/image" Target="../media/image6.jpeg"/><Relationship Id="rId7" Type="http://schemas.openxmlformats.org/officeDocument/2006/relationships/image" Target="../media/image10.jpeg"/><Relationship Id="rId2" Type="http://schemas.openxmlformats.org/officeDocument/2006/relationships/image" Target="../media/image5.jpeg"/><Relationship Id="rId1" Type="http://schemas.openxmlformats.org/officeDocument/2006/relationships/image" Target="../media/image4.jpeg"/><Relationship Id="rId6" Type="http://schemas.openxmlformats.org/officeDocument/2006/relationships/image" Target="../media/image9.jpeg"/><Relationship Id="rId5" Type="http://schemas.openxmlformats.org/officeDocument/2006/relationships/image" Target="../media/image8.jpeg"/><Relationship Id="rId4" Type="http://schemas.openxmlformats.org/officeDocument/2006/relationships/image" Target="../media/image7.jpeg"/></Relationships>
</file>

<file path=xl/drawings/_rels/drawing20.xml.rels><?xml version="1.0" encoding="UTF-8" standalone="yes"?>
<Relationships xmlns="http://schemas.openxmlformats.org/package/2006/relationships"><Relationship Id="rId2" Type="http://schemas.openxmlformats.org/officeDocument/2006/relationships/image" Target="../media/image121.jpeg"/><Relationship Id="rId1" Type="http://schemas.openxmlformats.org/officeDocument/2006/relationships/image" Target="../media/image120.png"/></Relationships>
</file>

<file path=xl/drawings/_rels/drawing22.xml.rels><?xml version="1.0" encoding="UTF-8" standalone="yes"?>
<Relationships xmlns="http://schemas.openxmlformats.org/package/2006/relationships"><Relationship Id="rId8" Type="http://schemas.openxmlformats.org/officeDocument/2006/relationships/image" Target="../media/image129.jpeg"/><Relationship Id="rId3" Type="http://schemas.openxmlformats.org/officeDocument/2006/relationships/image" Target="../media/image124.jpeg"/><Relationship Id="rId7" Type="http://schemas.openxmlformats.org/officeDocument/2006/relationships/image" Target="../media/image128.jpeg"/><Relationship Id="rId2" Type="http://schemas.openxmlformats.org/officeDocument/2006/relationships/image" Target="../media/image123.jpeg"/><Relationship Id="rId1" Type="http://schemas.openxmlformats.org/officeDocument/2006/relationships/image" Target="../media/image122.jpeg"/><Relationship Id="rId6" Type="http://schemas.openxmlformats.org/officeDocument/2006/relationships/image" Target="../media/image127.jpeg"/><Relationship Id="rId5" Type="http://schemas.openxmlformats.org/officeDocument/2006/relationships/image" Target="../media/image126.jpeg"/><Relationship Id="rId10" Type="http://schemas.openxmlformats.org/officeDocument/2006/relationships/image" Target="../media/image131.jpeg"/><Relationship Id="rId4" Type="http://schemas.openxmlformats.org/officeDocument/2006/relationships/image" Target="../media/image125.jpeg"/><Relationship Id="rId9" Type="http://schemas.openxmlformats.org/officeDocument/2006/relationships/image" Target="../media/image130.jpeg"/></Relationships>
</file>

<file path=xl/drawings/_rels/drawing23.xml.rels><?xml version="1.0" encoding="UTF-8" standalone="yes"?>
<Relationships xmlns="http://schemas.openxmlformats.org/package/2006/relationships"><Relationship Id="rId3" Type="http://schemas.openxmlformats.org/officeDocument/2006/relationships/image" Target="../media/image134.jpeg"/><Relationship Id="rId2" Type="http://schemas.openxmlformats.org/officeDocument/2006/relationships/image" Target="../media/image133.png"/><Relationship Id="rId1" Type="http://schemas.openxmlformats.org/officeDocument/2006/relationships/image" Target="../media/image132.png"/><Relationship Id="rId5" Type="http://schemas.openxmlformats.org/officeDocument/2006/relationships/image" Target="../media/image136.jpeg"/><Relationship Id="rId4" Type="http://schemas.openxmlformats.org/officeDocument/2006/relationships/image" Target="../media/image135.jpeg"/></Relationships>
</file>

<file path=xl/drawings/_rels/drawing24.xml.rels><?xml version="1.0" encoding="UTF-8" standalone="yes"?>
<Relationships xmlns="http://schemas.openxmlformats.org/package/2006/relationships"><Relationship Id="rId2" Type="http://schemas.openxmlformats.org/officeDocument/2006/relationships/image" Target="../media/image138.png"/><Relationship Id="rId1" Type="http://schemas.openxmlformats.org/officeDocument/2006/relationships/image" Target="../media/image137.png"/></Relationships>
</file>

<file path=xl/drawings/_rels/drawing25.xml.rels><?xml version="1.0" encoding="UTF-8" standalone="yes"?>
<Relationships xmlns="http://schemas.openxmlformats.org/package/2006/relationships"><Relationship Id="rId2" Type="http://schemas.openxmlformats.org/officeDocument/2006/relationships/image" Target="../media/image139.png"/><Relationship Id="rId1" Type="http://schemas.openxmlformats.org/officeDocument/2006/relationships/image" Target="../media/image137.png"/></Relationships>
</file>

<file path=xl/drawings/_rels/drawing26.xml.rels><?xml version="1.0" encoding="UTF-8" standalone="yes"?>
<Relationships xmlns="http://schemas.openxmlformats.org/package/2006/relationships"><Relationship Id="rId2" Type="http://schemas.openxmlformats.org/officeDocument/2006/relationships/image" Target="../media/image141.png"/><Relationship Id="rId1" Type="http://schemas.openxmlformats.org/officeDocument/2006/relationships/image" Target="../media/image140.png"/></Relationships>
</file>

<file path=xl/drawings/_rels/drawing27.xml.rels><?xml version="1.0" encoding="UTF-8" standalone="yes"?>
<Relationships xmlns="http://schemas.openxmlformats.org/package/2006/relationships"><Relationship Id="rId3" Type="http://schemas.openxmlformats.org/officeDocument/2006/relationships/image" Target="../media/image144.jpeg"/><Relationship Id="rId2" Type="http://schemas.openxmlformats.org/officeDocument/2006/relationships/image" Target="../media/image143.png"/><Relationship Id="rId1" Type="http://schemas.openxmlformats.org/officeDocument/2006/relationships/image" Target="../media/image142.png"/><Relationship Id="rId5" Type="http://schemas.openxmlformats.org/officeDocument/2006/relationships/image" Target="../media/image146.jpeg"/><Relationship Id="rId4" Type="http://schemas.openxmlformats.org/officeDocument/2006/relationships/image" Target="../media/image145.jpeg"/></Relationships>
</file>

<file path=xl/drawings/_rels/drawing28.xml.rels><?xml version="1.0" encoding="UTF-8" standalone="yes"?>
<Relationships xmlns="http://schemas.openxmlformats.org/package/2006/relationships"><Relationship Id="rId2" Type="http://schemas.openxmlformats.org/officeDocument/2006/relationships/image" Target="../media/image148.png"/><Relationship Id="rId1" Type="http://schemas.openxmlformats.org/officeDocument/2006/relationships/image" Target="../media/image147.png"/></Relationships>
</file>

<file path=xl/drawings/_rels/drawing29.xml.rels><?xml version="1.0" encoding="UTF-8" standalone="yes"?>
<Relationships xmlns="http://schemas.openxmlformats.org/package/2006/relationships"><Relationship Id="rId2" Type="http://schemas.openxmlformats.org/officeDocument/2006/relationships/image" Target="../media/image150.png"/><Relationship Id="rId1" Type="http://schemas.openxmlformats.org/officeDocument/2006/relationships/image" Target="../media/image149.png"/></Relationships>
</file>

<file path=xl/drawings/_rels/drawing3.xml.rels><?xml version="1.0" encoding="UTF-8" standalone="yes"?>
<Relationships xmlns="http://schemas.openxmlformats.org/package/2006/relationships"><Relationship Id="rId1" Type="http://schemas.openxmlformats.org/officeDocument/2006/relationships/image" Target="../media/image12.png"/></Relationships>
</file>

<file path=xl/drawings/_rels/drawing30.xml.rels><?xml version="1.0" encoding="UTF-8" standalone="yes"?>
<Relationships xmlns="http://schemas.openxmlformats.org/package/2006/relationships"><Relationship Id="rId1" Type="http://schemas.openxmlformats.org/officeDocument/2006/relationships/image" Target="../media/image151.png"/></Relationships>
</file>

<file path=xl/drawings/_rels/drawing31.xml.rels><?xml version="1.0" encoding="UTF-8" standalone="yes"?>
<Relationships xmlns="http://schemas.openxmlformats.org/package/2006/relationships"><Relationship Id="rId1" Type="http://schemas.openxmlformats.org/officeDocument/2006/relationships/image" Target="../media/image152.png"/></Relationships>
</file>

<file path=xl/drawings/_rels/drawing32.xml.rels><?xml version="1.0" encoding="UTF-8" standalone="yes"?>
<Relationships xmlns="http://schemas.openxmlformats.org/package/2006/relationships"><Relationship Id="rId1" Type="http://schemas.openxmlformats.org/officeDocument/2006/relationships/image" Target="../media/image153.png"/></Relationships>
</file>

<file path=xl/drawings/_rels/drawing33.xml.rels><?xml version="1.0" encoding="UTF-8" standalone="yes"?>
<Relationships xmlns="http://schemas.openxmlformats.org/package/2006/relationships"><Relationship Id="rId1" Type="http://schemas.openxmlformats.org/officeDocument/2006/relationships/image" Target="../media/image154.png"/></Relationships>
</file>

<file path=xl/drawings/_rels/drawing34.xml.rels><?xml version="1.0" encoding="UTF-8" standalone="yes"?>
<Relationships xmlns="http://schemas.openxmlformats.org/package/2006/relationships"><Relationship Id="rId1" Type="http://schemas.openxmlformats.org/officeDocument/2006/relationships/image" Target="../media/image155.png"/></Relationships>
</file>

<file path=xl/drawings/_rels/drawing35.xml.rels><?xml version="1.0" encoding="UTF-8" standalone="yes"?>
<Relationships xmlns="http://schemas.openxmlformats.org/package/2006/relationships"><Relationship Id="rId3" Type="http://schemas.openxmlformats.org/officeDocument/2006/relationships/image" Target="../media/image158.png"/><Relationship Id="rId2" Type="http://schemas.openxmlformats.org/officeDocument/2006/relationships/image" Target="../media/image157.png"/><Relationship Id="rId1" Type="http://schemas.openxmlformats.org/officeDocument/2006/relationships/image" Target="../media/image156.png"/></Relationships>
</file>

<file path=xl/drawings/_rels/drawing36.xml.rels><?xml version="1.0" encoding="UTF-8" standalone="yes"?>
<Relationships xmlns="http://schemas.openxmlformats.org/package/2006/relationships"><Relationship Id="rId2" Type="http://schemas.openxmlformats.org/officeDocument/2006/relationships/image" Target="../media/image160.png"/><Relationship Id="rId1" Type="http://schemas.openxmlformats.org/officeDocument/2006/relationships/image" Target="../media/image159.png"/></Relationships>
</file>

<file path=xl/drawings/_rels/drawing37.xml.rels><?xml version="1.0" encoding="UTF-8" standalone="yes"?>
<Relationships xmlns="http://schemas.openxmlformats.org/package/2006/relationships"><Relationship Id="rId2" Type="http://schemas.openxmlformats.org/officeDocument/2006/relationships/image" Target="../media/image162.png"/><Relationship Id="rId1" Type="http://schemas.openxmlformats.org/officeDocument/2006/relationships/image" Target="../media/image161.png"/></Relationships>
</file>

<file path=xl/drawings/_rels/drawing38.xml.rels><?xml version="1.0" encoding="UTF-8" standalone="yes"?>
<Relationships xmlns="http://schemas.openxmlformats.org/package/2006/relationships"><Relationship Id="rId3" Type="http://schemas.openxmlformats.org/officeDocument/2006/relationships/image" Target="../media/image165.png"/><Relationship Id="rId2" Type="http://schemas.openxmlformats.org/officeDocument/2006/relationships/image" Target="../media/image164.png"/><Relationship Id="rId1" Type="http://schemas.openxmlformats.org/officeDocument/2006/relationships/image" Target="../media/image163.png"/><Relationship Id="rId5" Type="http://schemas.openxmlformats.org/officeDocument/2006/relationships/image" Target="../media/image167.jpeg"/><Relationship Id="rId4" Type="http://schemas.openxmlformats.org/officeDocument/2006/relationships/image" Target="../media/image166.png"/></Relationships>
</file>

<file path=xl/drawings/_rels/drawing39.xml.rels><?xml version="1.0" encoding="UTF-8" standalone="yes"?>
<Relationships xmlns="http://schemas.openxmlformats.org/package/2006/relationships"><Relationship Id="rId3" Type="http://schemas.openxmlformats.org/officeDocument/2006/relationships/image" Target="../media/image170.jpeg"/><Relationship Id="rId2" Type="http://schemas.openxmlformats.org/officeDocument/2006/relationships/image" Target="../media/image169.png"/><Relationship Id="rId1" Type="http://schemas.openxmlformats.org/officeDocument/2006/relationships/image" Target="../media/image168.png"/></Relationships>
</file>

<file path=xl/drawings/_rels/drawing40.xml.rels><?xml version="1.0" encoding="UTF-8" standalone="yes"?>
<Relationships xmlns="http://schemas.openxmlformats.org/package/2006/relationships"><Relationship Id="rId2" Type="http://schemas.openxmlformats.org/officeDocument/2006/relationships/image" Target="../media/image172.png"/><Relationship Id="rId1" Type="http://schemas.openxmlformats.org/officeDocument/2006/relationships/image" Target="../media/image171.png"/></Relationships>
</file>

<file path=xl/drawings/_rels/drawing41.xml.rels><?xml version="1.0" encoding="UTF-8" standalone="yes"?>
<Relationships xmlns="http://schemas.openxmlformats.org/package/2006/relationships"><Relationship Id="rId2" Type="http://schemas.openxmlformats.org/officeDocument/2006/relationships/image" Target="../media/image174.png"/><Relationship Id="rId1" Type="http://schemas.openxmlformats.org/officeDocument/2006/relationships/image" Target="../media/image173.png"/></Relationships>
</file>

<file path=xl/drawings/_rels/drawing5.xml.rels><?xml version="1.0" encoding="UTF-8" standalone="yes"?>
<Relationships xmlns="http://schemas.openxmlformats.org/package/2006/relationships"><Relationship Id="rId1" Type="http://schemas.openxmlformats.org/officeDocument/2006/relationships/image" Target="../media/image13.png"/></Relationships>
</file>

<file path=xl/drawings/_rels/drawing7.xml.rels><?xml version="1.0" encoding="UTF-8" standalone="yes"?>
<Relationships xmlns="http://schemas.openxmlformats.org/package/2006/relationships"><Relationship Id="rId8" Type="http://schemas.openxmlformats.org/officeDocument/2006/relationships/image" Target="../media/image21.png"/><Relationship Id="rId3" Type="http://schemas.openxmlformats.org/officeDocument/2006/relationships/image" Target="../media/image16.png"/><Relationship Id="rId7" Type="http://schemas.openxmlformats.org/officeDocument/2006/relationships/image" Target="../media/image20.png"/><Relationship Id="rId2" Type="http://schemas.openxmlformats.org/officeDocument/2006/relationships/image" Target="../media/image15.png"/><Relationship Id="rId1" Type="http://schemas.openxmlformats.org/officeDocument/2006/relationships/image" Target="../media/image14.png"/><Relationship Id="rId6" Type="http://schemas.openxmlformats.org/officeDocument/2006/relationships/image" Target="../media/image19.png"/><Relationship Id="rId5" Type="http://schemas.openxmlformats.org/officeDocument/2006/relationships/image" Target="../media/image18.png"/><Relationship Id="rId4" Type="http://schemas.openxmlformats.org/officeDocument/2006/relationships/image" Target="../media/image17.png"/></Relationships>
</file>

<file path=xl/drawings/_rels/drawing8.xml.rels><?xml version="1.0" encoding="UTF-8" standalone="yes"?>
<Relationships xmlns="http://schemas.openxmlformats.org/package/2006/relationships"><Relationship Id="rId3" Type="http://schemas.openxmlformats.org/officeDocument/2006/relationships/image" Target="../media/image24.gif"/><Relationship Id="rId2" Type="http://schemas.openxmlformats.org/officeDocument/2006/relationships/image" Target="../media/image23.gif"/><Relationship Id="rId1" Type="http://schemas.openxmlformats.org/officeDocument/2006/relationships/image" Target="../media/image22.jpeg"/><Relationship Id="rId5" Type="http://schemas.openxmlformats.org/officeDocument/2006/relationships/image" Target="../media/image25.png"/><Relationship Id="rId4" Type="http://schemas.openxmlformats.org/officeDocument/2006/relationships/hyperlink" Target="https://products.office.com/excel" TargetMode="External"/></Relationships>
</file>

<file path=xl/drawings/_rels/drawing9.xml.rels><?xml version="1.0" encoding="UTF-8" standalone="yes"?>
<Relationships xmlns="http://schemas.openxmlformats.org/package/2006/relationships"><Relationship Id="rId13" Type="http://schemas.openxmlformats.org/officeDocument/2006/relationships/image" Target="../media/image38.png"/><Relationship Id="rId18" Type="http://schemas.openxmlformats.org/officeDocument/2006/relationships/image" Target="../media/image43.png"/><Relationship Id="rId26" Type="http://schemas.openxmlformats.org/officeDocument/2006/relationships/image" Target="../media/image51.png"/><Relationship Id="rId39" Type="http://schemas.openxmlformats.org/officeDocument/2006/relationships/image" Target="../media/image64.png"/><Relationship Id="rId3" Type="http://schemas.openxmlformats.org/officeDocument/2006/relationships/image" Target="../media/image28.png"/><Relationship Id="rId21" Type="http://schemas.openxmlformats.org/officeDocument/2006/relationships/image" Target="../media/image46.png"/><Relationship Id="rId34" Type="http://schemas.openxmlformats.org/officeDocument/2006/relationships/image" Target="../media/image59.png"/><Relationship Id="rId42" Type="http://schemas.openxmlformats.org/officeDocument/2006/relationships/image" Target="../media/image67.png"/><Relationship Id="rId47" Type="http://schemas.openxmlformats.org/officeDocument/2006/relationships/image" Target="../media/image72.png"/><Relationship Id="rId50" Type="http://schemas.openxmlformats.org/officeDocument/2006/relationships/image" Target="../media/image75.png"/><Relationship Id="rId7" Type="http://schemas.openxmlformats.org/officeDocument/2006/relationships/image" Target="../media/image32.png"/><Relationship Id="rId12" Type="http://schemas.openxmlformats.org/officeDocument/2006/relationships/image" Target="../media/image37.png"/><Relationship Id="rId17" Type="http://schemas.openxmlformats.org/officeDocument/2006/relationships/image" Target="../media/image42.png"/><Relationship Id="rId25" Type="http://schemas.openxmlformats.org/officeDocument/2006/relationships/image" Target="../media/image50.png"/><Relationship Id="rId33" Type="http://schemas.openxmlformats.org/officeDocument/2006/relationships/image" Target="../media/image58.png"/><Relationship Id="rId38" Type="http://schemas.openxmlformats.org/officeDocument/2006/relationships/image" Target="../media/image63.png"/><Relationship Id="rId46" Type="http://schemas.openxmlformats.org/officeDocument/2006/relationships/image" Target="../media/image71.png"/><Relationship Id="rId2" Type="http://schemas.openxmlformats.org/officeDocument/2006/relationships/image" Target="../media/image27.png"/><Relationship Id="rId16" Type="http://schemas.openxmlformats.org/officeDocument/2006/relationships/image" Target="../media/image41.png"/><Relationship Id="rId20" Type="http://schemas.openxmlformats.org/officeDocument/2006/relationships/image" Target="../media/image45.png"/><Relationship Id="rId29" Type="http://schemas.openxmlformats.org/officeDocument/2006/relationships/image" Target="../media/image54.png"/><Relationship Id="rId41" Type="http://schemas.openxmlformats.org/officeDocument/2006/relationships/image" Target="../media/image66.png"/><Relationship Id="rId1" Type="http://schemas.openxmlformats.org/officeDocument/2006/relationships/image" Target="../media/image26.png"/><Relationship Id="rId6" Type="http://schemas.openxmlformats.org/officeDocument/2006/relationships/image" Target="../media/image31.png"/><Relationship Id="rId11" Type="http://schemas.openxmlformats.org/officeDocument/2006/relationships/image" Target="../media/image36.png"/><Relationship Id="rId24" Type="http://schemas.openxmlformats.org/officeDocument/2006/relationships/image" Target="../media/image49.png"/><Relationship Id="rId32" Type="http://schemas.openxmlformats.org/officeDocument/2006/relationships/image" Target="../media/image57.png"/><Relationship Id="rId37" Type="http://schemas.openxmlformats.org/officeDocument/2006/relationships/image" Target="../media/image62.png"/><Relationship Id="rId40" Type="http://schemas.openxmlformats.org/officeDocument/2006/relationships/image" Target="../media/image65.png"/><Relationship Id="rId45" Type="http://schemas.openxmlformats.org/officeDocument/2006/relationships/image" Target="../media/image70.png"/><Relationship Id="rId53" Type="http://schemas.openxmlformats.org/officeDocument/2006/relationships/image" Target="../media/image78.png"/><Relationship Id="rId5" Type="http://schemas.openxmlformats.org/officeDocument/2006/relationships/image" Target="../media/image30.jpeg"/><Relationship Id="rId15" Type="http://schemas.openxmlformats.org/officeDocument/2006/relationships/image" Target="../media/image40.png"/><Relationship Id="rId23" Type="http://schemas.openxmlformats.org/officeDocument/2006/relationships/image" Target="../media/image48.png"/><Relationship Id="rId28" Type="http://schemas.openxmlformats.org/officeDocument/2006/relationships/image" Target="../media/image53.png"/><Relationship Id="rId36" Type="http://schemas.openxmlformats.org/officeDocument/2006/relationships/image" Target="../media/image61.png"/><Relationship Id="rId49" Type="http://schemas.openxmlformats.org/officeDocument/2006/relationships/image" Target="../media/image74.png"/><Relationship Id="rId10" Type="http://schemas.openxmlformats.org/officeDocument/2006/relationships/image" Target="../media/image35.png"/><Relationship Id="rId19" Type="http://schemas.openxmlformats.org/officeDocument/2006/relationships/image" Target="../media/image44.png"/><Relationship Id="rId31" Type="http://schemas.openxmlformats.org/officeDocument/2006/relationships/image" Target="../media/image56.jpeg"/><Relationship Id="rId44" Type="http://schemas.openxmlformats.org/officeDocument/2006/relationships/image" Target="../media/image69.png"/><Relationship Id="rId52" Type="http://schemas.openxmlformats.org/officeDocument/2006/relationships/image" Target="../media/image77.png"/><Relationship Id="rId4" Type="http://schemas.openxmlformats.org/officeDocument/2006/relationships/image" Target="../media/image29.png"/><Relationship Id="rId9" Type="http://schemas.openxmlformats.org/officeDocument/2006/relationships/image" Target="../media/image34.png"/><Relationship Id="rId14" Type="http://schemas.openxmlformats.org/officeDocument/2006/relationships/image" Target="../media/image39.jpeg"/><Relationship Id="rId22" Type="http://schemas.openxmlformats.org/officeDocument/2006/relationships/image" Target="../media/image47.png"/><Relationship Id="rId27" Type="http://schemas.openxmlformats.org/officeDocument/2006/relationships/image" Target="../media/image52.png"/><Relationship Id="rId30" Type="http://schemas.openxmlformats.org/officeDocument/2006/relationships/image" Target="../media/image55.png"/><Relationship Id="rId35" Type="http://schemas.openxmlformats.org/officeDocument/2006/relationships/image" Target="../media/image60.png"/><Relationship Id="rId43" Type="http://schemas.openxmlformats.org/officeDocument/2006/relationships/image" Target="../media/image68.png"/><Relationship Id="rId48" Type="http://schemas.openxmlformats.org/officeDocument/2006/relationships/image" Target="../media/image73.png"/><Relationship Id="rId8" Type="http://schemas.openxmlformats.org/officeDocument/2006/relationships/image" Target="../media/image33.png"/><Relationship Id="rId51" Type="http://schemas.openxmlformats.org/officeDocument/2006/relationships/image" Target="../media/image7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79.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22</xdr:row>
      <xdr:rowOff>114300</xdr:rowOff>
    </xdr:from>
    <xdr:to>
      <xdr:col>1</xdr:col>
      <xdr:colOff>4057650</xdr:colOff>
      <xdr:row>50</xdr:row>
      <xdr:rowOff>66675</xdr:rowOff>
    </xdr:to>
    <xdr:pic>
      <xdr:nvPicPr>
        <xdr:cNvPr id="17427" name="Picture 9"/>
        <xdr:cNvPicPr>
          <a:picLocks noChangeAspect="1" noChangeArrowheads="1"/>
        </xdr:cNvPicPr>
      </xdr:nvPicPr>
      <xdr:blipFill>
        <a:blip xmlns:r="http://schemas.openxmlformats.org/officeDocument/2006/relationships" r:embed="rId1"/>
        <a:srcRect/>
        <a:stretch>
          <a:fillRect/>
        </a:stretch>
      </xdr:blipFill>
      <xdr:spPr bwMode="auto">
        <a:xfrm>
          <a:off x="876300" y="4000500"/>
          <a:ext cx="4057650" cy="4486275"/>
        </a:xfrm>
        <a:prstGeom prst="rect">
          <a:avLst/>
        </a:prstGeom>
        <a:noFill/>
        <a:ln w="9525">
          <a:noFill/>
          <a:miter lim="800000"/>
          <a:headEnd/>
          <a:tailEnd/>
        </a:ln>
      </xdr:spPr>
    </xdr:pic>
    <xdr:clientData/>
  </xdr:twoCellAnchor>
  <xdr:twoCellAnchor editAs="oneCell">
    <xdr:from>
      <xdr:col>1</xdr:col>
      <xdr:colOff>66675</xdr:colOff>
      <xdr:row>4</xdr:row>
      <xdr:rowOff>38100</xdr:rowOff>
    </xdr:from>
    <xdr:to>
      <xdr:col>1</xdr:col>
      <xdr:colOff>3352800</xdr:colOff>
      <xdr:row>18</xdr:row>
      <xdr:rowOff>57150</xdr:rowOff>
    </xdr:to>
    <xdr:pic>
      <xdr:nvPicPr>
        <xdr:cNvPr id="17428" name="Picture 11"/>
        <xdr:cNvPicPr>
          <a:picLocks noChangeAspect="1" noChangeArrowheads="1"/>
        </xdr:cNvPicPr>
      </xdr:nvPicPr>
      <xdr:blipFill>
        <a:blip xmlns:r="http://schemas.openxmlformats.org/officeDocument/2006/relationships" r:embed="rId2"/>
        <a:srcRect/>
        <a:stretch>
          <a:fillRect/>
        </a:stretch>
      </xdr:blipFill>
      <xdr:spPr bwMode="auto">
        <a:xfrm>
          <a:off x="942975" y="1009650"/>
          <a:ext cx="3286125" cy="2286000"/>
        </a:xfrm>
        <a:prstGeom prst="rect">
          <a:avLst/>
        </a:prstGeom>
        <a:noFill/>
        <a:ln w="9525">
          <a:noFill/>
          <a:miter lim="800000"/>
          <a:headEnd/>
          <a:tailEnd/>
        </a:ln>
      </xdr:spPr>
    </xdr:pic>
    <xdr:clientData/>
  </xdr:twoCellAnchor>
  <xdr:twoCellAnchor editAs="oneCell">
    <xdr:from>
      <xdr:col>1</xdr:col>
      <xdr:colOff>0</xdr:colOff>
      <xdr:row>55</xdr:row>
      <xdr:rowOff>0</xdr:rowOff>
    </xdr:from>
    <xdr:to>
      <xdr:col>6</xdr:col>
      <xdr:colOff>257175</xdr:colOff>
      <xdr:row>90</xdr:row>
      <xdr:rowOff>123825</xdr:rowOff>
    </xdr:to>
    <xdr:pic>
      <xdr:nvPicPr>
        <xdr:cNvPr id="17429" name="Picture 7"/>
        <xdr:cNvPicPr>
          <a:picLocks noChangeAspect="1" noChangeArrowheads="1"/>
        </xdr:cNvPicPr>
      </xdr:nvPicPr>
      <xdr:blipFill>
        <a:blip xmlns:r="http://schemas.openxmlformats.org/officeDocument/2006/relationships" r:embed="rId3"/>
        <a:srcRect/>
        <a:stretch>
          <a:fillRect/>
        </a:stretch>
      </xdr:blipFill>
      <xdr:spPr bwMode="auto">
        <a:xfrm>
          <a:off x="876300" y="9553575"/>
          <a:ext cx="7753350" cy="5791200"/>
        </a:xfrm>
        <a:prstGeom prst="rect">
          <a:avLst/>
        </a:prstGeom>
        <a:noFill/>
        <a:ln w="1">
          <a:noFill/>
          <a:miter lim="800000"/>
          <a:headEnd/>
          <a:tailEnd/>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21</xdr:col>
      <xdr:colOff>0</xdr:colOff>
      <xdr:row>61</xdr:row>
      <xdr:rowOff>38100</xdr:rowOff>
    </xdr:to>
    <xdr:pic>
      <xdr:nvPicPr>
        <xdr:cNvPr id="49179" name="Picture 1"/>
        <xdr:cNvPicPr>
          <a:picLocks noChangeAspect="1" noChangeArrowheads="1"/>
        </xdr:cNvPicPr>
      </xdr:nvPicPr>
      <xdr:blipFill>
        <a:blip xmlns:r="http://schemas.openxmlformats.org/officeDocument/2006/relationships" r:embed="rId1"/>
        <a:srcRect/>
        <a:stretch>
          <a:fillRect/>
        </a:stretch>
      </xdr:blipFill>
      <xdr:spPr bwMode="auto">
        <a:xfrm>
          <a:off x="609600" y="161925"/>
          <a:ext cx="12192000" cy="9753600"/>
        </a:xfrm>
        <a:prstGeom prst="rect">
          <a:avLst/>
        </a:prstGeom>
        <a:noFill/>
        <a:ln w="1">
          <a:noFill/>
          <a:miter lim="800000"/>
          <a:headEnd/>
          <a:tailEnd/>
        </a:ln>
      </xdr:spPr>
    </xdr:pic>
    <xdr:clientData/>
  </xdr:twoCellAnchor>
  <xdr:twoCellAnchor editAs="oneCell">
    <xdr:from>
      <xdr:col>1</xdr:col>
      <xdr:colOff>0</xdr:colOff>
      <xdr:row>65</xdr:row>
      <xdr:rowOff>0</xdr:rowOff>
    </xdr:from>
    <xdr:to>
      <xdr:col>21</xdr:col>
      <xdr:colOff>0</xdr:colOff>
      <xdr:row>125</xdr:row>
      <xdr:rowOff>38100</xdr:rowOff>
    </xdr:to>
    <xdr:pic>
      <xdr:nvPicPr>
        <xdr:cNvPr id="49180" name="Picture 2"/>
        <xdr:cNvPicPr>
          <a:picLocks noChangeAspect="1" noChangeArrowheads="1"/>
        </xdr:cNvPicPr>
      </xdr:nvPicPr>
      <xdr:blipFill>
        <a:blip xmlns:r="http://schemas.openxmlformats.org/officeDocument/2006/relationships" r:embed="rId2"/>
        <a:srcRect/>
        <a:stretch>
          <a:fillRect/>
        </a:stretch>
      </xdr:blipFill>
      <xdr:spPr bwMode="auto">
        <a:xfrm>
          <a:off x="609600" y="10525125"/>
          <a:ext cx="12192000" cy="9753600"/>
        </a:xfrm>
        <a:prstGeom prst="rect">
          <a:avLst/>
        </a:prstGeom>
        <a:noFill/>
        <a:ln w="1">
          <a:noFill/>
          <a:miter lim="800000"/>
          <a:headEnd/>
          <a:tailEnd/>
        </a:ln>
      </xdr:spPr>
    </xdr:pic>
    <xdr:clientData/>
  </xdr:twoCellAnchor>
  <xdr:twoCellAnchor editAs="oneCell">
    <xdr:from>
      <xdr:col>1</xdr:col>
      <xdr:colOff>85725</xdr:colOff>
      <xdr:row>127</xdr:row>
      <xdr:rowOff>28575</xdr:rowOff>
    </xdr:from>
    <xdr:to>
      <xdr:col>8</xdr:col>
      <xdr:colOff>466725</xdr:colOff>
      <xdr:row>156</xdr:row>
      <xdr:rowOff>85725</xdr:rowOff>
    </xdr:to>
    <xdr:pic>
      <xdr:nvPicPr>
        <xdr:cNvPr id="49181" name="Picture 3"/>
        <xdr:cNvPicPr>
          <a:picLocks noChangeAspect="1" noChangeArrowheads="1"/>
        </xdr:cNvPicPr>
      </xdr:nvPicPr>
      <xdr:blipFill>
        <a:blip xmlns:r="http://schemas.openxmlformats.org/officeDocument/2006/relationships" r:embed="rId3"/>
        <a:srcRect/>
        <a:stretch>
          <a:fillRect/>
        </a:stretch>
      </xdr:blipFill>
      <xdr:spPr bwMode="auto">
        <a:xfrm>
          <a:off x="695325" y="20593050"/>
          <a:ext cx="4648200" cy="4752975"/>
        </a:xfrm>
        <a:prstGeom prst="rect">
          <a:avLst/>
        </a:prstGeom>
        <a:noFill/>
        <a:ln w="1">
          <a:noFill/>
          <a:miter lim="800000"/>
          <a:headEnd/>
          <a:tailEnd/>
        </a:ln>
      </xdr:spPr>
    </xdr:pic>
    <xdr:clientData/>
  </xdr:twoCellAnchor>
  <xdr:twoCellAnchor editAs="oneCell">
    <xdr:from>
      <xdr:col>1</xdr:col>
      <xdr:colOff>0</xdr:colOff>
      <xdr:row>163</xdr:row>
      <xdr:rowOff>0</xdr:rowOff>
    </xdr:from>
    <xdr:to>
      <xdr:col>21</xdr:col>
      <xdr:colOff>0</xdr:colOff>
      <xdr:row>223</xdr:row>
      <xdr:rowOff>38100</xdr:rowOff>
    </xdr:to>
    <xdr:pic>
      <xdr:nvPicPr>
        <xdr:cNvPr id="49182" name="Picture 7"/>
        <xdr:cNvPicPr>
          <a:picLocks noChangeAspect="1" noChangeArrowheads="1"/>
        </xdr:cNvPicPr>
      </xdr:nvPicPr>
      <xdr:blipFill>
        <a:blip xmlns:r="http://schemas.openxmlformats.org/officeDocument/2006/relationships" r:embed="rId4"/>
        <a:srcRect/>
        <a:stretch>
          <a:fillRect/>
        </a:stretch>
      </xdr:blipFill>
      <xdr:spPr bwMode="auto">
        <a:xfrm>
          <a:off x="609600" y="26393775"/>
          <a:ext cx="12192000" cy="9753600"/>
        </a:xfrm>
        <a:prstGeom prst="rect">
          <a:avLst/>
        </a:prstGeom>
        <a:noFill/>
        <a:ln w="1">
          <a:noFill/>
          <a:miter lim="800000"/>
          <a:headEnd/>
          <a:tailEnd/>
        </a:ln>
      </xdr:spPr>
    </xdr:pic>
    <xdr:clientData/>
  </xdr:twoCellAnchor>
  <xdr:twoCellAnchor editAs="oneCell">
    <xdr:from>
      <xdr:col>1</xdr:col>
      <xdr:colOff>0</xdr:colOff>
      <xdr:row>227</xdr:row>
      <xdr:rowOff>0</xdr:rowOff>
    </xdr:from>
    <xdr:to>
      <xdr:col>14</xdr:col>
      <xdr:colOff>76200</xdr:colOff>
      <xdr:row>267</xdr:row>
      <xdr:rowOff>47625</xdr:rowOff>
    </xdr:to>
    <xdr:pic>
      <xdr:nvPicPr>
        <xdr:cNvPr id="49183" name="Picture 8"/>
        <xdr:cNvPicPr>
          <a:picLocks noChangeAspect="1" noChangeArrowheads="1"/>
        </xdr:cNvPicPr>
      </xdr:nvPicPr>
      <xdr:blipFill>
        <a:blip xmlns:r="http://schemas.openxmlformats.org/officeDocument/2006/relationships" r:embed="rId5"/>
        <a:srcRect/>
        <a:stretch>
          <a:fillRect/>
        </a:stretch>
      </xdr:blipFill>
      <xdr:spPr bwMode="auto">
        <a:xfrm>
          <a:off x="609600" y="36756975"/>
          <a:ext cx="8001000" cy="6524625"/>
        </a:xfrm>
        <a:prstGeom prst="rect">
          <a:avLst/>
        </a:prstGeom>
        <a:noFill/>
        <a:ln w="1">
          <a:noFill/>
          <a:miter lim="800000"/>
          <a:headEnd/>
          <a:tailEnd/>
        </a:ln>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1</xdr:col>
      <xdr:colOff>304800</xdr:colOff>
      <xdr:row>5</xdr:row>
      <xdr:rowOff>142875</xdr:rowOff>
    </xdr:to>
    <xdr:sp macro="" textlink="">
      <xdr:nvSpPr>
        <xdr:cNvPr id="53261" name="AutoShape 1" descr="Mostra">
          <a:hlinkClick xmlns:r="http://schemas.openxmlformats.org/officeDocument/2006/relationships" r:id=""/>
        </xdr:cNvPr>
        <xdr:cNvSpPr>
          <a:spLocks noChangeAspect="1" noChangeArrowheads="1"/>
        </xdr:cNvSpPr>
      </xdr:nvSpPr>
      <xdr:spPr bwMode="auto">
        <a:xfrm>
          <a:off x="714375" y="819150"/>
          <a:ext cx="304800" cy="628650"/>
        </a:xfrm>
        <a:prstGeom prst="rect">
          <a:avLst/>
        </a:prstGeom>
        <a:noFill/>
        <a:ln w="9525">
          <a:noFill/>
          <a:miter lim="800000"/>
          <a:headEnd/>
          <a:tailEnd/>
        </a:ln>
      </xdr:spPr>
    </xdr:sp>
    <xdr:clientData/>
  </xdr:twoCellAnchor>
  <xdr:twoCellAnchor editAs="oneCell">
    <xdr:from>
      <xdr:col>1</xdr:col>
      <xdr:colOff>1181100</xdr:colOff>
      <xdr:row>70</xdr:row>
      <xdr:rowOff>133350</xdr:rowOff>
    </xdr:from>
    <xdr:to>
      <xdr:col>1</xdr:col>
      <xdr:colOff>5724525</xdr:colOff>
      <xdr:row>85</xdr:row>
      <xdr:rowOff>19050</xdr:rowOff>
    </xdr:to>
    <xdr:pic>
      <xdr:nvPicPr>
        <xdr:cNvPr id="53262" name="Picture 2"/>
        <xdr:cNvPicPr>
          <a:picLocks noChangeAspect="1" noChangeArrowheads="1"/>
        </xdr:cNvPicPr>
      </xdr:nvPicPr>
      <xdr:blipFill>
        <a:blip xmlns:r="http://schemas.openxmlformats.org/officeDocument/2006/relationships" r:embed="rId1"/>
        <a:srcRect/>
        <a:stretch>
          <a:fillRect/>
        </a:stretch>
      </xdr:blipFill>
      <xdr:spPr bwMode="auto">
        <a:xfrm>
          <a:off x="1895475" y="14230350"/>
          <a:ext cx="4543425" cy="2314575"/>
        </a:xfrm>
        <a:prstGeom prst="rect">
          <a:avLst/>
        </a:prstGeom>
        <a:noFill/>
        <a:ln w="1">
          <a:noFill/>
          <a:miter lim="800000"/>
          <a:headEnd/>
          <a:tailEnd/>
        </a:ln>
      </xdr:spPr>
    </xdr:pic>
    <xdr:clientData/>
  </xdr:twoCellAnchor>
  <xdr:twoCellAnchor editAs="oneCell">
    <xdr:from>
      <xdr:col>1</xdr:col>
      <xdr:colOff>1200150</xdr:colOff>
      <xdr:row>38</xdr:row>
      <xdr:rowOff>28575</xdr:rowOff>
    </xdr:from>
    <xdr:to>
      <xdr:col>1</xdr:col>
      <xdr:colOff>5657850</xdr:colOff>
      <xdr:row>67</xdr:row>
      <xdr:rowOff>114300</xdr:rowOff>
    </xdr:to>
    <xdr:pic>
      <xdr:nvPicPr>
        <xdr:cNvPr id="53263" name="Picture 3"/>
        <xdr:cNvPicPr>
          <a:picLocks noChangeAspect="1" noChangeArrowheads="1"/>
        </xdr:cNvPicPr>
      </xdr:nvPicPr>
      <xdr:blipFill>
        <a:blip xmlns:r="http://schemas.openxmlformats.org/officeDocument/2006/relationships" r:embed="rId2"/>
        <a:srcRect/>
        <a:stretch>
          <a:fillRect/>
        </a:stretch>
      </xdr:blipFill>
      <xdr:spPr bwMode="auto">
        <a:xfrm>
          <a:off x="1914525" y="8943975"/>
          <a:ext cx="4457700" cy="4781550"/>
        </a:xfrm>
        <a:prstGeom prst="rect">
          <a:avLst/>
        </a:prstGeom>
        <a:noFill/>
        <a:ln w="9525">
          <a:noFill/>
          <a:miter lim="800000"/>
          <a:headEnd/>
          <a:tailEnd/>
        </a:ln>
      </xdr:spPr>
    </xdr:pic>
    <xdr:clientData/>
  </xdr:twoCellAnchor>
  <xdr:twoCellAnchor editAs="oneCell">
    <xdr:from>
      <xdr:col>1</xdr:col>
      <xdr:colOff>0</xdr:colOff>
      <xdr:row>4</xdr:row>
      <xdr:rowOff>0</xdr:rowOff>
    </xdr:from>
    <xdr:to>
      <xdr:col>1</xdr:col>
      <xdr:colOff>304800</xdr:colOff>
      <xdr:row>5</xdr:row>
      <xdr:rowOff>142875</xdr:rowOff>
    </xdr:to>
    <xdr:sp macro="" textlink="">
      <xdr:nvSpPr>
        <xdr:cNvPr id="53264" name="AutoShape 4" descr="Mostra">
          <a:hlinkClick xmlns:r="http://schemas.openxmlformats.org/officeDocument/2006/relationships" r:id=""/>
        </xdr:cNvPr>
        <xdr:cNvSpPr>
          <a:spLocks noChangeAspect="1" noChangeArrowheads="1"/>
        </xdr:cNvSpPr>
      </xdr:nvSpPr>
      <xdr:spPr bwMode="auto">
        <a:xfrm>
          <a:off x="714375" y="819150"/>
          <a:ext cx="304800" cy="628650"/>
        </a:xfrm>
        <a:prstGeom prst="rect">
          <a:avLst/>
        </a:prstGeom>
        <a:noFill/>
        <a:ln w="9525">
          <a:noFill/>
          <a:miter lim="800000"/>
          <a:headEnd/>
          <a:tailEnd/>
        </a:ln>
      </xdr:spPr>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1</xdr:col>
      <xdr:colOff>304800</xdr:colOff>
      <xdr:row>5</xdr:row>
      <xdr:rowOff>0</xdr:rowOff>
    </xdr:to>
    <xdr:sp macro="" textlink="">
      <xdr:nvSpPr>
        <xdr:cNvPr id="54317" name="AutoShape 1" descr="Mostra">
          <a:hlinkClick xmlns:r="http://schemas.openxmlformats.org/officeDocument/2006/relationships" r:id=""/>
        </xdr:cNvPr>
        <xdr:cNvSpPr>
          <a:spLocks noChangeAspect="1" noChangeArrowheads="1"/>
        </xdr:cNvSpPr>
      </xdr:nvSpPr>
      <xdr:spPr bwMode="auto">
        <a:xfrm>
          <a:off x="800100" y="495300"/>
          <a:ext cx="304800" cy="485775"/>
        </a:xfrm>
        <a:prstGeom prst="rect">
          <a:avLst/>
        </a:prstGeom>
        <a:noFill/>
        <a:ln w="9525">
          <a:noFill/>
          <a:miter lim="800000"/>
          <a:headEnd/>
          <a:tailEnd/>
        </a:ln>
      </xdr:spPr>
    </xdr:sp>
    <xdr:clientData/>
  </xdr:twoCellAnchor>
  <xdr:twoCellAnchor editAs="oneCell">
    <xdr:from>
      <xdr:col>1</xdr:col>
      <xdr:colOff>0</xdr:colOff>
      <xdr:row>2</xdr:row>
      <xdr:rowOff>0</xdr:rowOff>
    </xdr:from>
    <xdr:to>
      <xdr:col>1</xdr:col>
      <xdr:colOff>304800</xdr:colOff>
      <xdr:row>3</xdr:row>
      <xdr:rowOff>133350</xdr:rowOff>
    </xdr:to>
    <xdr:sp macro="" textlink="">
      <xdr:nvSpPr>
        <xdr:cNvPr id="54318" name="AutoShape 2" descr="Mostra">
          <a:hlinkClick xmlns:r="http://schemas.openxmlformats.org/officeDocument/2006/relationships" r:id=""/>
        </xdr:cNvPr>
        <xdr:cNvSpPr>
          <a:spLocks noChangeAspect="1" noChangeArrowheads="1"/>
        </xdr:cNvSpPr>
      </xdr:nvSpPr>
      <xdr:spPr bwMode="auto">
        <a:xfrm>
          <a:off x="800100" y="495300"/>
          <a:ext cx="304800" cy="295275"/>
        </a:xfrm>
        <a:prstGeom prst="rect">
          <a:avLst/>
        </a:prstGeom>
        <a:noFill/>
        <a:ln w="9525">
          <a:noFill/>
          <a:miter lim="800000"/>
          <a:headEnd/>
          <a:tailEnd/>
        </a:ln>
      </xdr:spPr>
    </xdr:sp>
    <xdr:clientData/>
  </xdr:twoCellAnchor>
  <xdr:twoCellAnchor editAs="oneCell">
    <xdr:from>
      <xdr:col>1</xdr:col>
      <xdr:colOff>0</xdr:colOff>
      <xdr:row>19</xdr:row>
      <xdr:rowOff>0</xdr:rowOff>
    </xdr:from>
    <xdr:to>
      <xdr:col>1</xdr:col>
      <xdr:colOff>304800</xdr:colOff>
      <xdr:row>20</xdr:row>
      <xdr:rowOff>142875</xdr:rowOff>
    </xdr:to>
    <xdr:sp macro="" textlink="">
      <xdr:nvSpPr>
        <xdr:cNvPr id="54319" name="AutoShape 3" descr="Mostra">
          <a:hlinkClick xmlns:r="http://schemas.openxmlformats.org/officeDocument/2006/relationships" r:id=""/>
        </xdr:cNvPr>
        <xdr:cNvSpPr>
          <a:spLocks noChangeAspect="1" noChangeArrowheads="1"/>
        </xdr:cNvSpPr>
      </xdr:nvSpPr>
      <xdr:spPr bwMode="auto">
        <a:xfrm>
          <a:off x="800100" y="3248025"/>
          <a:ext cx="304800" cy="304800"/>
        </a:xfrm>
        <a:prstGeom prst="rect">
          <a:avLst/>
        </a:prstGeom>
        <a:noFill/>
        <a:ln w="9525">
          <a:noFill/>
          <a:miter lim="800000"/>
          <a:headEnd/>
          <a:tailEnd/>
        </a:ln>
      </xdr:spPr>
    </xdr:sp>
    <xdr:clientData/>
  </xdr:twoCellAnchor>
  <xdr:twoCellAnchor editAs="oneCell">
    <xdr:from>
      <xdr:col>1</xdr:col>
      <xdr:colOff>0</xdr:colOff>
      <xdr:row>15</xdr:row>
      <xdr:rowOff>0</xdr:rowOff>
    </xdr:from>
    <xdr:to>
      <xdr:col>1</xdr:col>
      <xdr:colOff>304800</xdr:colOff>
      <xdr:row>16</xdr:row>
      <xdr:rowOff>142875</xdr:rowOff>
    </xdr:to>
    <xdr:sp macro="" textlink="">
      <xdr:nvSpPr>
        <xdr:cNvPr id="54320" name="AutoShape 4" descr="Mostra">
          <a:hlinkClick xmlns:r="http://schemas.openxmlformats.org/officeDocument/2006/relationships" r:id=""/>
        </xdr:cNvPr>
        <xdr:cNvSpPr>
          <a:spLocks noChangeAspect="1" noChangeArrowheads="1"/>
        </xdr:cNvSpPr>
      </xdr:nvSpPr>
      <xdr:spPr bwMode="auto">
        <a:xfrm>
          <a:off x="800100" y="2600325"/>
          <a:ext cx="304800" cy="304800"/>
        </a:xfrm>
        <a:prstGeom prst="rect">
          <a:avLst/>
        </a:prstGeom>
        <a:noFill/>
        <a:ln w="9525">
          <a:noFill/>
          <a:miter lim="800000"/>
          <a:headEnd/>
          <a:tailEnd/>
        </a:ln>
      </xdr:spPr>
    </xdr:sp>
    <xdr:clientData/>
  </xdr:twoCellAnchor>
  <xdr:twoCellAnchor editAs="oneCell">
    <xdr:from>
      <xdr:col>1</xdr:col>
      <xdr:colOff>0</xdr:colOff>
      <xdr:row>29</xdr:row>
      <xdr:rowOff>0</xdr:rowOff>
    </xdr:from>
    <xdr:to>
      <xdr:col>1</xdr:col>
      <xdr:colOff>304800</xdr:colOff>
      <xdr:row>30</xdr:row>
      <xdr:rowOff>142875</xdr:rowOff>
    </xdr:to>
    <xdr:sp macro="" textlink="">
      <xdr:nvSpPr>
        <xdr:cNvPr id="54321" name="AutoShape 5" descr="Mostra">
          <a:hlinkClick xmlns:r="http://schemas.openxmlformats.org/officeDocument/2006/relationships" r:id=""/>
        </xdr:cNvPr>
        <xdr:cNvSpPr>
          <a:spLocks noChangeAspect="1" noChangeArrowheads="1"/>
        </xdr:cNvSpPr>
      </xdr:nvSpPr>
      <xdr:spPr bwMode="auto">
        <a:xfrm>
          <a:off x="800100" y="4867275"/>
          <a:ext cx="304800" cy="304800"/>
        </a:xfrm>
        <a:prstGeom prst="rect">
          <a:avLst/>
        </a:prstGeom>
        <a:noFill/>
        <a:ln w="9525">
          <a:noFill/>
          <a:miter lim="800000"/>
          <a:headEnd/>
          <a:tailEnd/>
        </a:ln>
      </xdr:spPr>
    </xdr:sp>
    <xdr:clientData/>
  </xdr:twoCellAnchor>
  <xdr:twoCellAnchor editAs="oneCell">
    <xdr:from>
      <xdr:col>1</xdr:col>
      <xdr:colOff>0</xdr:colOff>
      <xdr:row>8</xdr:row>
      <xdr:rowOff>0</xdr:rowOff>
    </xdr:from>
    <xdr:to>
      <xdr:col>1</xdr:col>
      <xdr:colOff>304800</xdr:colOff>
      <xdr:row>9</xdr:row>
      <xdr:rowOff>142875</xdr:rowOff>
    </xdr:to>
    <xdr:sp macro="" textlink="">
      <xdr:nvSpPr>
        <xdr:cNvPr id="54322" name="AutoShape 6" descr="Formula con riferimento relativo copiata"/>
        <xdr:cNvSpPr>
          <a:spLocks noChangeAspect="1" noChangeArrowheads="1"/>
        </xdr:cNvSpPr>
      </xdr:nvSpPr>
      <xdr:spPr bwMode="auto">
        <a:xfrm>
          <a:off x="800100" y="1466850"/>
          <a:ext cx="304800" cy="304800"/>
        </a:xfrm>
        <a:prstGeom prst="rect">
          <a:avLst/>
        </a:prstGeom>
        <a:noFill/>
        <a:ln w="9525">
          <a:noFill/>
          <a:miter lim="800000"/>
          <a:headEnd/>
          <a:tailEnd/>
        </a:ln>
      </xdr:spPr>
    </xdr:sp>
    <xdr:clientData/>
  </xdr:twoCellAnchor>
  <xdr:twoCellAnchor editAs="oneCell">
    <xdr:from>
      <xdr:col>1</xdr:col>
      <xdr:colOff>0</xdr:colOff>
      <xdr:row>15</xdr:row>
      <xdr:rowOff>0</xdr:rowOff>
    </xdr:from>
    <xdr:to>
      <xdr:col>1</xdr:col>
      <xdr:colOff>304800</xdr:colOff>
      <xdr:row>16</xdr:row>
      <xdr:rowOff>142875</xdr:rowOff>
    </xdr:to>
    <xdr:sp macro="" textlink="">
      <xdr:nvSpPr>
        <xdr:cNvPr id="54323" name="AutoShape 7" descr="Formula con riferimento assoluto copiata"/>
        <xdr:cNvSpPr>
          <a:spLocks noChangeAspect="1" noChangeArrowheads="1"/>
        </xdr:cNvSpPr>
      </xdr:nvSpPr>
      <xdr:spPr bwMode="auto">
        <a:xfrm>
          <a:off x="800100" y="2600325"/>
          <a:ext cx="304800" cy="304800"/>
        </a:xfrm>
        <a:prstGeom prst="rect">
          <a:avLst/>
        </a:prstGeom>
        <a:noFill/>
        <a:ln w="9525">
          <a:noFill/>
          <a:miter lim="800000"/>
          <a:headEnd/>
          <a:tailEnd/>
        </a:ln>
      </xdr:spPr>
    </xdr:sp>
    <xdr:clientData/>
  </xdr:twoCellAnchor>
  <xdr:twoCellAnchor editAs="oneCell">
    <xdr:from>
      <xdr:col>1</xdr:col>
      <xdr:colOff>0</xdr:colOff>
      <xdr:row>21</xdr:row>
      <xdr:rowOff>0</xdr:rowOff>
    </xdr:from>
    <xdr:to>
      <xdr:col>1</xdr:col>
      <xdr:colOff>304800</xdr:colOff>
      <xdr:row>22</xdr:row>
      <xdr:rowOff>142875</xdr:rowOff>
    </xdr:to>
    <xdr:sp macro="" textlink="">
      <xdr:nvSpPr>
        <xdr:cNvPr id="54324" name="AutoShape 8" descr="Formula con riferimento misto copiata"/>
        <xdr:cNvSpPr>
          <a:spLocks noChangeAspect="1" noChangeArrowheads="1"/>
        </xdr:cNvSpPr>
      </xdr:nvSpPr>
      <xdr:spPr bwMode="auto">
        <a:xfrm>
          <a:off x="800100" y="3571875"/>
          <a:ext cx="304800" cy="304800"/>
        </a:xfrm>
        <a:prstGeom prst="rect">
          <a:avLst/>
        </a:prstGeom>
        <a:noFill/>
        <a:ln w="9525">
          <a:noFill/>
          <a:miter lim="800000"/>
          <a:headEnd/>
          <a:tailEnd/>
        </a:ln>
      </xdr:spPr>
    </xdr:sp>
    <xdr:clientData/>
  </xdr:twoCellAnchor>
  <xdr:twoCellAnchor editAs="oneCell">
    <xdr:from>
      <xdr:col>1</xdr:col>
      <xdr:colOff>0</xdr:colOff>
      <xdr:row>2</xdr:row>
      <xdr:rowOff>0</xdr:rowOff>
    </xdr:from>
    <xdr:to>
      <xdr:col>1</xdr:col>
      <xdr:colOff>304800</xdr:colOff>
      <xdr:row>5</xdr:row>
      <xdr:rowOff>0</xdr:rowOff>
    </xdr:to>
    <xdr:sp macro="" textlink="">
      <xdr:nvSpPr>
        <xdr:cNvPr id="54325" name="AutoShape 12" descr="Mostra">
          <a:hlinkClick xmlns:r="http://schemas.openxmlformats.org/officeDocument/2006/relationships" r:id=""/>
        </xdr:cNvPr>
        <xdr:cNvSpPr>
          <a:spLocks noChangeAspect="1" noChangeArrowheads="1"/>
        </xdr:cNvSpPr>
      </xdr:nvSpPr>
      <xdr:spPr bwMode="auto">
        <a:xfrm>
          <a:off x="800100" y="495300"/>
          <a:ext cx="304800" cy="485775"/>
        </a:xfrm>
        <a:prstGeom prst="rect">
          <a:avLst/>
        </a:prstGeom>
        <a:noFill/>
        <a:ln w="9525">
          <a:noFill/>
          <a:miter lim="800000"/>
          <a:headEnd/>
          <a:tailEnd/>
        </a:ln>
      </xdr:spPr>
    </xdr:sp>
    <xdr:clientData/>
  </xdr:twoCellAnchor>
  <xdr:twoCellAnchor editAs="oneCell">
    <xdr:from>
      <xdr:col>1</xdr:col>
      <xdr:colOff>0</xdr:colOff>
      <xdr:row>2</xdr:row>
      <xdr:rowOff>0</xdr:rowOff>
    </xdr:from>
    <xdr:to>
      <xdr:col>1</xdr:col>
      <xdr:colOff>304800</xdr:colOff>
      <xdr:row>3</xdr:row>
      <xdr:rowOff>133350</xdr:rowOff>
    </xdr:to>
    <xdr:sp macro="" textlink="">
      <xdr:nvSpPr>
        <xdr:cNvPr id="54326" name="AutoShape 13" descr="Mostra">
          <a:hlinkClick xmlns:r="http://schemas.openxmlformats.org/officeDocument/2006/relationships" r:id=""/>
        </xdr:cNvPr>
        <xdr:cNvSpPr>
          <a:spLocks noChangeAspect="1" noChangeArrowheads="1"/>
        </xdr:cNvSpPr>
      </xdr:nvSpPr>
      <xdr:spPr bwMode="auto">
        <a:xfrm>
          <a:off x="800100" y="495300"/>
          <a:ext cx="304800" cy="295275"/>
        </a:xfrm>
        <a:prstGeom prst="rect">
          <a:avLst/>
        </a:prstGeom>
        <a:noFill/>
        <a:ln w="9525">
          <a:noFill/>
          <a:miter lim="800000"/>
          <a:headEnd/>
          <a:tailEnd/>
        </a:ln>
      </xdr:spPr>
    </xdr:sp>
    <xdr:clientData/>
  </xdr:twoCellAnchor>
  <xdr:twoCellAnchor editAs="oneCell">
    <xdr:from>
      <xdr:col>1</xdr:col>
      <xdr:colOff>0</xdr:colOff>
      <xdr:row>19</xdr:row>
      <xdr:rowOff>0</xdr:rowOff>
    </xdr:from>
    <xdr:to>
      <xdr:col>1</xdr:col>
      <xdr:colOff>304800</xdr:colOff>
      <xdr:row>20</xdr:row>
      <xdr:rowOff>142875</xdr:rowOff>
    </xdr:to>
    <xdr:sp macro="" textlink="">
      <xdr:nvSpPr>
        <xdr:cNvPr id="54327" name="AutoShape 14" descr="Mostra">
          <a:hlinkClick xmlns:r="http://schemas.openxmlformats.org/officeDocument/2006/relationships" r:id=""/>
        </xdr:cNvPr>
        <xdr:cNvSpPr>
          <a:spLocks noChangeAspect="1" noChangeArrowheads="1"/>
        </xdr:cNvSpPr>
      </xdr:nvSpPr>
      <xdr:spPr bwMode="auto">
        <a:xfrm>
          <a:off x="800100" y="3248025"/>
          <a:ext cx="304800" cy="304800"/>
        </a:xfrm>
        <a:prstGeom prst="rect">
          <a:avLst/>
        </a:prstGeom>
        <a:noFill/>
        <a:ln w="9525">
          <a:noFill/>
          <a:miter lim="800000"/>
          <a:headEnd/>
          <a:tailEnd/>
        </a:ln>
      </xdr:spPr>
    </xdr:sp>
    <xdr:clientData/>
  </xdr:twoCellAnchor>
  <xdr:twoCellAnchor editAs="oneCell">
    <xdr:from>
      <xdr:col>1</xdr:col>
      <xdr:colOff>114300</xdr:colOff>
      <xdr:row>2</xdr:row>
      <xdr:rowOff>19050</xdr:rowOff>
    </xdr:from>
    <xdr:to>
      <xdr:col>1</xdr:col>
      <xdr:colOff>6591300</xdr:colOff>
      <xdr:row>40</xdr:row>
      <xdr:rowOff>19050</xdr:rowOff>
    </xdr:to>
    <xdr:pic>
      <xdr:nvPicPr>
        <xdr:cNvPr id="54328" name="Picture 16"/>
        <xdr:cNvPicPr>
          <a:picLocks noChangeAspect="1" noChangeArrowheads="1"/>
        </xdr:cNvPicPr>
      </xdr:nvPicPr>
      <xdr:blipFill>
        <a:blip xmlns:r="http://schemas.openxmlformats.org/officeDocument/2006/relationships" r:embed="rId1"/>
        <a:srcRect/>
        <a:stretch>
          <a:fillRect/>
        </a:stretch>
      </xdr:blipFill>
      <xdr:spPr bwMode="auto">
        <a:xfrm>
          <a:off x="914400" y="514350"/>
          <a:ext cx="6477000" cy="6153150"/>
        </a:xfrm>
        <a:prstGeom prst="rect">
          <a:avLst/>
        </a:prstGeom>
        <a:noFill/>
        <a:ln w="9525">
          <a:noFill/>
          <a:miter lim="800000"/>
          <a:headEnd/>
          <a:tailEnd/>
        </a:ln>
      </xdr:spPr>
    </xdr:pic>
    <xdr:clientData/>
  </xdr:twoCellAnchor>
  <xdr:twoCellAnchor editAs="oneCell">
    <xdr:from>
      <xdr:col>1</xdr:col>
      <xdr:colOff>114300</xdr:colOff>
      <xdr:row>44</xdr:row>
      <xdr:rowOff>0</xdr:rowOff>
    </xdr:from>
    <xdr:to>
      <xdr:col>1</xdr:col>
      <xdr:colOff>6515100</xdr:colOff>
      <xdr:row>79</xdr:row>
      <xdr:rowOff>0</xdr:rowOff>
    </xdr:to>
    <xdr:pic>
      <xdr:nvPicPr>
        <xdr:cNvPr id="54329" name="Picture 18"/>
        <xdr:cNvPicPr>
          <a:picLocks noChangeAspect="1" noChangeArrowheads="1"/>
        </xdr:cNvPicPr>
      </xdr:nvPicPr>
      <xdr:blipFill>
        <a:blip xmlns:r="http://schemas.openxmlformats.org/officeDocument/2006/relationships" r:embed="rId2"/>
        <a:srcRect/>
        <a:stretch>
          <a:fillRect/>
        </a:stretch>
      </xdr:blipFill>
      <xdr:spPr bwMode="auto">
        <a:xfrm>
          <a:off x="914400" y="7296150"/>
          <a:ext cx="6400800" cy="5667375"/>
        </a:xfrm>
        <a:prstGeom prst="rect">
          <a:avLst/>
        </a:prstGeom>
        <a:noFill/>
        <a:ln w="9525">
          <a:noFill/>
          <a:miter lim="800000"/>
          <a:headEnd/>
          <a:tailEnd/>
        </a:ln>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1</xdr:col>
      <xdr:colOff>304800</xdr:colOff>
      <xdr:row>2</xdr:row>
      <xdr:rowOff>485775</xdr:rowOff>
    </xdr:to>
    <xdr:sp macro="" textlink="">
      <xdr:nvSpPr>
        <xdr:cNvPr id="22613" name="AutoShape 1" descr="Mostra">
          <a:hlinkClick xmlns:r="http://schemas.openxmlformats.org/officeDocument/2006/relationships" r:id=""/>
        </xdr:cNvPr>
        <xdr:cNvSpPr>
          <a:spLocks noChangeAspect="1" noChangeArrowheads="1"/>
        </xdr:cNvSpPr>
      </xdr:nvSpPr>
      <xdr:spPr bwMode="auto">
        <a:xfrm>
          <a:off x="800100" y="495300"/>
          <a:ext cx="304800" cy="485775"/>
        </a:xfrm>
        <a:prstGeom prst="rect">
          <a:avLst/>
        </a:prstGeom>
        <a:noFill/>
        <a:ln w="9525">
          <a:noFill/>
          <a:miter lim="800000"/>
          <a:headEnd/>
          <a:tailEnd/>
        </a:ln>
      </xdr:spPr>
    </xdr:sp>
    <xdr:clientData/>
  </xdr:twoCellAnchor>
  <xdr:twoCellAnchor editAs="oneCell">
    <xdr:from>
      <xdr:col>1</xdr:col>
      <xdr:colOff>0</xdr:colOff>
      <xdr:row>2</xdr:row>
      <xdr:rowOff>0</xdr:rowOff>
    </xdr:from>
    <xdr:to>
      <xdr:col>1</xdr:col>
      <xdr:colOff>304800</xdr:colOff>
      <xdr:row>2</xdr:row>
      <xdr:rowOff>295275</xdr:rowOff>
    </xdr:to>
    <xdr:sp macro="" textlink="">
      <xdr:nvSpPr>
        <xdr:cNvPr id="22614" name="AutoShape 2" descr="Mostra">
          <a:hlinkClick xmlns:r="http://schemas.openxmlformats.org/officeDocument/2006/relationships" r:id=""/>
        </xdr:cNvPr>
        <xdr:cNvSpPr>
          <a:spLocks noChangeAspect="1" noChangeArrowheads="1"/>
        </xdr:cNvSpPr>
      </xdr:nvSpPr>
      <xdr:spPr bwMode="auto">
        <a:xfrm>
          <a:off x="800100" y="495300"/>
          <a:ext cx="304800" cy="295275"/>
        </a:xfrm>
        <a:prstGeom prst="rect">
          <a:avLst/>
        </a:prstGeom>
        <a:noFill/>
        <a:ln w="9525">
          <a:noFill/>
          <a:miter lim="800000"/>
          <a:headEnd/>
          <a:tailEnd/>
        </a:ln>
      </xdr:spPr>
    </xdr:sp>
    <xdr:clientData/>
  </xdr:twoCellAnchor>
  <xdr:twoCellAnchor editAs="oneCell">
    <xdr:from>
      <xdr:col>1</xdr:col>
      <xdr:colOff>0</xdr:colOff>
      <xdr:row>19</xdr:row>
      <xdr:rowOff>0</xdr:rowOff>
    </xdr:from>
    <xdr:to>
      <xdr:col>1</xdr:col>
      <xdr:colOff>304800</xdr:colOff>
      <xdr:row>19</xdr:row>
      <xdr:rowOff>304800</xdr:rowOff>
    </xdr:to>
    <xdr:sp macro="" textlink="">
      <xdr:nvSpPr>
        <xdr:cNvPr id="22615" name="AutoShape 3" descr="Mostra">
          <a:hlinkClick xmlns:r="http://schemas.openxmlformats.org/officeDocument/2006/relationships" r:id=""/>
        </xdr:cNvPr>
        <xdr:cNvSpPr>
          <a:spLocks noChangeAspect="1" noChangeArrowheads="1"/>
        </xdr:cNvSpPr>
      </xdr:nvSpPr>
      <xdr:spPr bwMode="auto">
        <a:xfrm>
          <a:off x="800100" y="4867275"/>
          <a:ext cx="304800" cy="304800"/>
        </a:xfrm>
        <a:prstGeom prst="rect">
          <a:avLst/>
        </a:prstGeom>
        <a:noFill/>
        <a:ln w="9525">
          <a:noFill/>
          <a:miter lim="800000"/>
          <a:headEnd/>
          <a:tailEnd/>
        </a:ln>
      </xdr:spPr>
    </xdr:sp>
    <xdr:clientData/>
  </xdr:twoCellAnchor>
  <xdr:twoCellAnchor editAs="oneCell">
    <xdr:from>
      <xdr:col>1</xdr:col>
      <xdr:colOff>0</xdr:colOff>
      <xdr:row>15</xdr:row>
      <xdr:rowOff>0</xdr:rowOff>
    </xdr:from>
    <xdr:to>
      <xdr:col>1</xdr:col>
      <xdr:colOff>304800</xdr:colOff>
      <xdr:row>16</xdr:row>
      <xdr:rowOff>142875</xdr:rowOff>
    </xdr:to>
    <xdr:sp macro="" textlink="">
      <xdr:nvSpPr>
        <xdr:cNvPr id="22616" name="AutoShape 4" descr="Mostra">
          <a:hlinkClick xmlns:r="http://schemas.openxmlformats.org/officeDocument/2006/relationships" r:id=""/>
        </xdr:cNvPr>
        <xdr:cNvSpPr>
          <a:spLocks noChangeAspect="1" noChangeArrowheads="1"/>
        </xdr:cNvSpPr>
      </xdr:nvSpPr>
      <xdr:spPr bwMode="auto">
        <a:xfrm>
          <a:off x="800100" y="4219575"/>
          <a:ext cx="304800" cy="304800"/>
        </a:xfrm>
        <a:prstGeom prst="rect">
          <a:avLst/>
        </a:prstGeom>
        <a:noFill/>
        <a:ln w="9525">
          <a:noFill/>
          <a:miter lim="800000"/>
          <a:headEnd/>
          <a:tailEnd/>
        </a:ln>
      </xdr:spPr>
    </xdr:sp>
    <xdr:clientData/>
  </xdr:twoCellAnchor>
  <xdr:twoCellAnchor editAs="oneCell">
    <xdr:from>
      <xdr:col>1</xdr:col>
      <xdr:colOff>0</xdr:colOff>
      <xdr:row>29</xdr:row>
      <xdr:rowOff>0</xdr:rowOff>
    </xdr:from>
    <xdr:to>
      <xdr:col>1</xdr:col>
      <xdr:colOff>304800</xdr:colOff>
      <xdr:row>30</xdr:row>
      <xdr:rowOff>142875</xdr:rowOff>
    </xdr:to>
    <xdr:sp macro="" textlink="">
      <xdr:nvSpPr>
        <xdr:cNvPr id="22617" name="AutoShape 5" descr="Mostra">
          <a:hlinkClick xmlns:r="http://schemas.openxmlformats.org/officeDocument/2006/relationships" r:id=""/>
        </xdr:cNvPr>
        <xdr:cNvSpPr>
          <a:spLocks noChangeAspect="1" noChangeArrowheads="1"/>
        </xdr:cNvSpPr>
      </xdr:nvSpPr>
      <xdr:spPr bwMode="auto">
        <a:xfrm>
          <a:off x="800100" y="7296150"/>
          <a:ext cx="304800" cy="304800"/>
        </a:xfrm>
        <a:prstGeom prst="rect">
          <a:avLst/>
        </a:prstGeom>
        <a:noFill/>
        <a:ln w="9525">
          <a:noFill/>
          <a:miter lim="800000"/>
          <a:headEnd/>
          <a:tailEnd/>
        </a:ln>
      </xdr:spPr>
    </xdr:sp>
    <xdr:clientData/>
  </xdr:twoCellAnchor>
  <xdr:twoCellAnchor editAs="oneCell">
    <xdr:from>
      <xdr:col>1</xdr:col>
      <xdr:colOff>0</xdr:colOff>
      <xdr:row>8</xdr:row>
      <xdr:rowOff>0</xdr:rowOff>
    </xdr:from>
    <xdr:to>
      <xdr:col>1</xdr:col>
      <xdr:colOff>304800</xdr:colOff>
      <xdr:row>9</xdr:row>
      <xdr:rowOff>142875</xdr:rowOff>
    </xdr:to>
    <xdr:sp macro="" textlink="">
      <xdr:nvSpPr>
        <xdr:cNvPr id="22618" name="AutoShape 6" descr="Formula con riferimento relativo copiata"/>
        <xdr:cNvSpPr>
          <a:spLocks noChangeAspect="1" noChangeArrowheads="1"/>
        </xdr:cNvSpPr>
      </xdr:nvSpPr>
      <xdr:spPr bwMode="auto">
        <a:xfrm>
          <a:off x="800100" y="2276475"/>
          <a:ext cx="304800" cy="304800"/>
        </a:xfrm>
        <a:prstGeom prst="rect">
          <a:avLst/>
        </a:prstGeom>
        <a:noFill/>
        <a:ln w="9525">
          <a:noFill/>
          <a:miter lim="800000"/>
          <a:headEnd/>
          <a:tailEnd/>
        </a:ln>
      </xdr:spPr>
    </xdr:sp>
    <xdr:clientData/>
  </xdr:twoCellAnchor>
  <xdr:twoCellAnchor editAs="oneCell">
    <xdr:from>
      <xdr:col>1</xdr:col>
      <xdr:colOff>0</xdr:colOff>
      <xdr:row>15</xdr:row>
      <xdr:rowOff>0</xdr:rowOff>
    </xdr:from>
    <xdr:to>
      <xdr:col>1</xdr:col>
      <xdr:colOff>304800</xdr:colOff>
      <xdr:row>16</xdr:row>
      <xdr:rowOff>142875</xdr:rowOff>
    </xdr:to>
    <xdr:sp macro="" textlink="">
      <xdr:nvSpPr>
        <xdr:cNvPr id="22619" name="AutoShape 7" descr="Formula con riferimento assoluto copiata"/>
        <xdr:cNvSpPr>
          <a:spLocks noChangeAspect="1" noChangeArrowheads="1"/>
        </xdr:cNvSpPr>
      </xdr:nvSpPr>
      <xdr:spPr bwMode="auto">
        <a:xfrm>
          <a:off x="800100" y="4219575"/>
          <a:ext cx="304800" cy="304800"/>
        </a:xfrm>
        <a:prstGeom prst="rect">
          <a:avLst/>
        </a:prstGeom>
        <a:noFill/>
        <a:ln w="9525">
          <a:noFill/>
          <a:miter lim="800000"/>
          <a:headEnd/>
          <a:tailEnd/>
        </a:ln>
      </xdr:spPr>
    </xdr:sp>
    <xdr:clientData/>
  </xdr:twoCellAnchor>
  <xdr:twoCellAnchor editAs="oneCell">
    <xdr:from>
      <xdr:col>1</xdr:col>
      <xdr:colOff>0</xdr:colOff>
      <xdr:row>21</xdr:row>
      <xdr:rowOff>0</xdr:rowOff>
    </xdr:from>
    <xdr:to>
      <xdr:col>1</xdr:col>
      <xdr:colOff>304800</xdr:colOff>
      <xdr:row>22</xdr:row>
      <xdr:rowOff>142875</xdr:rowOff>
    </xdr:to>
    <xdr:sp macro="" textlink="">
      <xdr:nvSpPr>
        <xdr:cNvPr id="22620" name="AutoShape 8" descr="Formula con riferimento misto copiata"/>
        <xdr:cNvSpPr>
          <a:spLocks noChangeAspect="1" noChangeArrowheads="1"/>
        </xdr:cNvSpPr>
      </xdr:nvSpPr>
      <xdr:spPr bwMode="auto">
        <a:xfrm>
          <a:off x="800100" y="6000750"/>
          <a:ext cx="304800" cy="304800"/>
        </a:xfrm>
        <a:prstGeom prst="rect">
          <a:avLst/>
        </a:prstGeom>
        <a:noFill/>
        <a:ln w="9525">
          <a:noFill/>
          <a:miter lim="800000"/>
          <a:headEnd/>
          <a:tailEnd/>
        </a:ln>
      </xdr:spPr>
    </xdr:sp>
    <xdr:clientData/>
  </xdr:twoCellAnchor>
  <xdr:twoCellAnchor editAs="oneCell">
    <xdr:from>
      <xdr:col>1</xdr:col>
      <xdr:colOff>2095500</xdr:colOff>
      <xdr:row>20</xdr:row>
      <xdr:rowOff>66675</xdr:rowOff>
    </xdr:from>
    <xdr:to>
      <xdr:col>1</xdr:col>
      <xdr:colOff>3857625</xdr:colOff>
      <xdr:row>26</xdr:row>
      <xdr:rowOff>0</xdr:rowOff>
    </xdr:to>
    <xdr:pic>
      <xdr:nvPicPr>
        <xdr:cNvPr id="22621" name="Picture 9"/>
        <xdr:cNvPicPr>
          <a:picLocks noChangeAspect="1" noChangeArrowheads="1"/>
        </xdr:cNvPicPr>
      </xdr:nvPicPr>
      <xdr:blipFill>
        <a:blip xmlns:r="http://schemas.openxmlformats.org/officeDocument/2006/relationships" r:embed="rId1"/>
        <a:srcRect/>
        <a:stretch>
          <a:fillRect/>
        </a:stretch>
      </xdr:blipFill>
      <xdr:spPr bwMode="auto">
        <a:xfrm>
          <a:off x="2895600" y="5905500"/>
          <a:ext cx="1762125" cy="904875"/>
        </a:xfrm>
        <a:prstGeom prst="rect">
          <a:avLst/>
        </a:prstGeom>
        <a:noFill/>
        <a:ln w="9525">
          <a:noFill/>
          <a:miter lim="800000"/>
          <a:headEnd/>
          <a:tailEnd/>
        </a:ln>
      </xdr:spPr>
    </xdr:pic>
    <xdr:clientData/>
  </xdr:twoCellAnchor>
  <xdr:twoCellAnchor editAs="oneCell">
    <xdr:from>
      <xdr:col>1</xdr:col>
      <xdr:colOff>1962150</xdr:colOff>
      <xdr:row>12</xdr:row>
      <xdr:rowOff>114300</xdr:rowOff>
    </xdr:from>
    <xdr:to>
      <xdr:col>1</xdr:col>
      <xdr:colOff>3876675</xdr:colOff>
      <xdr:row>18</xdr:row>
      <xdr:rowOff>57150</xdr:rowOff>
    </xdr:to>
    <xdr:pic>
      <xdr:nvPicPr>
        <xdr:cNvPr id="22622" name="Picture 10"/>
        <xdr:cNvPicPr>
          <a:picLocks noChangeAspect="1" noChangeArrowheads="1"/>
        </xdr:cNvPicPr>
      </xdr:nvPicPr>
      <xdr:blipFill>
        <a:blip xmlns:r="http://schemas.openxmlformats.org/officeDocument/2006/relationships" r:embed="rId2"/>
        <a:srcRect/>
        <a:stretch>
          <a:fillRect/>
        </a:stretch>
      </xdr:blipFill>
      <xdr:spPr bwMode="auto">
        <a:xfrm>
          <a:off x="2762250" y="3848100"/>
          <a:ext cx="1914525" cy="914400"/>
        </a:xfrm>
        <a:prstGeom prst="rect">
          <a:avLst/>
        </a:prstGeom>
        <a:noFill/>
        <a:ln w="9525">
          <a:noFill/>
          <a:miter lim="800000"/>
          <a:headEnd/>
          <a:tailEnd/>
        </a:ln>
      </xdr:spPr>
    </xdr:pic>
    <xdr:clientData/>
  </xdr:twoCellAnchor>
  <xdr:twoCellAnchor editAs="oneCell">
    <xdr:from>
      <xdr:col>1</xdr:col>
      <xdr:colOff>1876425</xdr:colOff>
      <xdr:row>3</xdr:row>
      <xdr:rowOff>114300</xdr:rowOff>
    </xdr:from>
    <xdr:to>
      <xdr:col>1</xdr:col>
      <xdr:colOff>3752850</xdr:colOff>
      <xdr:row>9</xdr:row>
      <xdr:rowOff>57150</xdr:rowOff>
    </xdr:to>
    <xdr:pic>
      <xdr:nvPicPr>
        <xdr:cNvPr id="22623" name="Picture 11"/>
        <xdr:cNvPicPr>
          <a:picLocks noChangeAspect="1" noChangeArrowheads="1"/>
        </xdr:cNvPicPr>
      </xdr:nvPicPr>
      <xdr:blipFill>
        <a:blip xmlns:r="http://schemas.openxmlformats.org/officeDocument/2006/relationships" r:embed="rId3"/>
        <a:srcRect/>
        <a:stretch>
          <a:fillRect/>
        </a:stretch>
      </xdr:blipFill>
      <xdr:spPr bwMode="auto">
        <a:xfrm>
          <a:off x="2676525" y="1581150"/>
          <a:ext cx="1876425" cy="914400"/>
        </a:xfrm>
        <a:prstGeom prst="rect">
          <a:avLst/>
        </a:prstGeom>
        <a:noFill/>
        <a:ln w="9525">
          <a:noFill/>
          <a:miter lim="800000"/>
          <a:headEnd/>
          <a:tailEnd/>
        </a:ln>
      </xdr:spPr>
    </xdr:pic>
    <xdr:clientData/>
  </xdr:twoCellAnchor>
  <xdr:twoCellAnchor editAs="oneCell">
    <xdr:from>
      <xdr:col>1</xdr:col>
      <xdr:colOff>0</xdr:colOff>
      <xdr:row>2</xdr:row>
      <xdr:rowOff>0</xdr:rowOff>
    </xdr:from>
    <xdr:to>
      <xdr:col>1</xdr:col>
      <xdr:colOff>304800</xdr:colOff>
      <xdr:row>2</xdr:row>
      <xdr:rowOff>628650</xdr:rowOff>
    </xdr:to>
    <xdr:sp macro="" textlink="">
      <xdr:nvSpPr>
        <xdr:cNvPr id="22624" name="AutoShape 12" descr="Mostra">
          <a:hlinkClick xmlns:r="http://schemas.openxmlformats.org/officeDocument/2006/relationships" r:id=""/>
        </xdr:cNvPr>
        <xdr:cNvSpPr>
          <a:spLocks noChangeAspect="1" noChangeArrowheads="1"/>
        </xdr:cNvSpPr>
      </xdr:nvSpPr>
      <xdr:spPr bwMode="auto">
        <a:xfrm>
          <a:off x="800100" y="495300"/>
          <a:ext cx="304800" cy="628650"/>
        </a:xfrm>
        <a:prstGeom prst="rect">
          <a:avLst/>
        </a:prstGeom>
        <a:noFill/>
        <a:ln w="9525">
          <a:noFill/>
          <a:miter lim="800000"/>
          <a:headEnd/>
          <a:tailEnd/>
        </a:ln>
      </xdr:spPr>
    </xdr:sp>
    <xdr:clientData/>
  </xdr:twoCellAnchor>
  <xdr:twoCellAnchor editAs="oneCell">
    <xdr:from>
      <xdr:col>1</xdr:col>
      <xdr:colOff>0</xdr:colOff>
      <xdr:row>2</xdr:row>
      <xdr:rowOff>0</xdr:rowOff>
    </xdr:from>
    <xdr:to>
      <xdr:col>1</xdr:col>
      <xdr:colOff>304800</xdr:colOff>
      <xdr:row>2</xdr:row>
      <xdr:rowOff>295275</xdr:rowOff>
    </xdr:to>
    <xdr:sp macro="" textlink="">
      <xdr:nvSpPr>
        <xdr:cNvPr id="22625" name="AutoShape 13" descr="Mostra">
          <a:hlinkClick xmlns:r="http://schemas.openxmlformats.org/officeDocument/2006/relationships" r:id=""/>
        </xdr:cNvPr>
        <xdr:cNvSpPr>
          <a:spLocks noChangeAspect="1" noChangeArrowheads="1"/>
        </xdr:cNvSpPr>
      </xdr:nvSpPr>
      <xdr:spPr bwMode="auto">
        <a:xfrm>
          <a:off x="800100" y="495300"/>
          <a:ext cx="304800" cy="295275"/>
        </a:xfrm>
        <a:prstGeom prst="rect">
          <a:avLst/>
        </a:prstGeom>
        <a:noFill/>
        <a:ln w="9525">
          <a:noFill/>
          <a:miter lim="800000"/>
          <a:headEnd/>
          <a:tailEnd/>
        </a:ln>
      </xdr:spPr>
    </xdr:sp>
    <xdr:clientData/>
  </xdr:twoCellAnchor>
  <xdr:twoCellAnchor editAs="oneCell">
    <xdr:from>
      <xdr:col>1</xdr:col>
      <xdr:colOff>0</xdr:colOff>
      <xdr:row>19</xdr:row>
      <xdr:rowOff>0</xdr:rowOff>
    </xdr:from>
    <xdr:to>
      <xdr:col>1</xdr:col>
      <xdr:colOff>304800</xdr:colOff>
      <xdr:row>19</xdr:row>
      <xdr:rowOff>304800</xdr:rowOff>
    </xdr:to>
    <xdr:sp macro="" textlink="">
      <xdr:nvSpPr>
        <xdr:cNvPr id="22626" name="AutoShape 14" descr="Mostra">
          <a:hlinkClick xmlns:r="http://schemas.openxmlformats.org/officeDocument/2006/relationships" r:id=""/>
        </xdr:cNvPr>
        <xdr:cNvSpPr>
          <a:spLocks noChangeAspect="1" noChangeArrowheads="1"/>
        </xdr:cNvSpPr>
      </xdr:nvSpPr>
      <xdr:spPr bwMode="auto">
        <a:xfrm>
          <a:off x="800100" y="4867275"/>
          <a:ext cx="304800" cy="304800"/>
        </a:xfrm>
        <a:prstGeom prst="rect">
          <a:avLst/>
        </a:prstGeom>
        <a:noFill/>
        <a:ln w="9525">
          <a:noFill/>
          <a:miter lim="800000"/>
          <a:headEnd/>
          <a:tailEnd/>
        </a:ln>
      </xdr:spPr>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1</xdr:col>
      <xdr:colOff>304800</xdr:colOff>
      <xdr:row>3</xdr:row>
      <xdr:rowOff>104775</xdr:rowOff>
    </xdr:to>
    <xdr:sp macro="" textlink="">
      <xdr:nvSpPr>
        <xdr:cNvPr id="52287" name="AutoShape 1" descr="Mostra">
          <a:hlinkClick xmlns:r="http://schemas.openxmlformats.org/officeDocument/2006/relationships" r:id=""/>
        </xdr:cNvPr>
        <xdr:cNvSpPr>
          <a:spLocks noChangeAspect="1" noChangeArrowheads="1"/>
        </xdr:cNvSpPr>
      </xdr:nvSpPr>
      <xdr:spPr bwMode="auto">
        <a:xfrm>
          <a:off x="762000" y="495300"/>
          <a:ext cx="304800" cy="485775"/>
        </a:xfrm>
        <a:prstGeom prst="rect">
          <a:avLst/>
        </a:prstGeom>
        <a:noFill/>
        <a:ln w="9525">
          <a:noFill/>
          <a:miter lim="800000"/>
          <a:headEnd/>
          <a:tailEnd/>
        </a:ln>
      </xdr:spPr>
    </xdr:sp>
    <xdr:clientData/>
  </xdr:twoCellAnchor>
  <xdr:twoCellAnchor editAs="oneCell">
    <xdr:from>
      <xdr:col>1</xdr:col>
      <xdr:colOff>0</xdr:colOff>
      <xdr:row>2</xdr:row>
      <xdr:rowOff>0</xdr:rowOff>
    </xdr:from>
    <xdr:to>
      <xdr:col>1</xdr:col>
      <xdr:colOff>304800</xdr:colOff>
      <xdr:row>2</xdr:row>
      <xdr:rowOff>304800</xdr:rowOff>
    </xdr:to>
    <xdr:sp macro="" textlink="">
      <xdr:nvSpPr>
        <xdr:cNvPr id="52288" name="AutoShape 2" descr="Mostra">
          <a:hlinkClick xmlns:r="http://schemas.openxmlformats.org/officeDocument/2006/relationships" r:id=""/>
        </xdr:cNvPr>
        <xdr:cNvSpPr>
          <a:spLocks noChangeAspect="1" noChangeArrowheads="1"/>
        </xdr:cNvSpPr>
      </xdr:nvSpPr>
      <xdr:spPr bwMode="auto">
        <a:xfrm>
          <a:off x="762000" y="495300"/>
          <a:ext cx="304800" cy="304800"/>
        </a:xfrm>
        <a:prstGeom prst="rect">
          <a:avLst/>
        </a:prstGeom>
        <a:noFill/>
        <a:ln w="9525">
          <a:noFill/>
          <a:miter lim="800000"/>
          <a:headEnd/>
          <a:tailEnd/>
        </a:ln>
      </xdr:spPr>
    </xdr:sp>
    <xdr:clientData/>
  </xdr:twoCellAnchor>
  <xdr:twoCellAnchor editAs="oneCell">
    <xdr:from>
      <xdr:col>1</xdr:col>
      <xdr:colOff>0</xdr:colOff>
      <xdr:row>2</xdr:row>
      <xdr:rowOff>0</xdr:rowOff>
    </xdr:from>
    <xdr:to>
      <xdr:col>1</xdr:col>
      <xdr:colOff>304800</xdr:colOff>
      <xdr:row>2</xdr:row>
      <xdr:rowOff>304800</xdr:rowOff>
    </xdr:to>
    <xdr:sp macro="" textlink="">
      <xdr:nvSpPr>
        <xdr:cNvPr id="52289" name="AutoShape 3" descr="Mostra">
          <a:hlinkClick xmlns:r="http://schemas.openxmlformats.org/officeDocument/2006/relationships" r:id=""/>
        </xdr:cNvPr>
        <xdr:cNvSpPr>
          <a:spLocks noChangeAspect="1" noChangeArrowheads="1"/>
        </xdr:cNvSpPr>
      </xdr:nvSpPr>
      <xdr:spPr bwMode="auto">
        <a:xfrm>
          <a:off x="762000" y="495300"/>
          <a:ext cx="304800" cy="304800"/>
        </a:xfrm>
        <a:prstGeom prst="rect">
          <a:avLst/>
        </a:prstGeom>
        <a:noFill/>
        <a:ln w="9525">
          <a:noFill/>
          <a:miter lim="800000"/>
          <a:headEnd/>
          <a:tailEnd/>
        </a:ln>
      </xdr:spPr>
    </xdr:sp>
    <xdr:clientData/>
  </xdr:twoCellAnchor>
  <xdr:twoCellAnchor editAs="oneCell">
    <xdr:from>
      <xdr:col>1</xdr:col>
      <xdr:colOff>0</xdr:colOff>
      <xdr:row>2</xdr:row>
      <xdr:rowOff>0</xdr:rowOff>
    </xdr:from>
    <xdr:to>
      <xdr:col>1</xdr:col>
      <xdr:colOff>304800</xdr:colOff>
      <xdr:row>2</xdr:row>
      <xdr:rowOff>304800</xdr:rowOff>
    </xdr:to>
    <xdr:sp macro="" textlink="">
      <xdr:nvSpPr>
        <xdr:cNvPr id="52290" name="AutoShape 4" descr="Mostra">
          <a:hlinkClick xmlns:r="http://schemas.openxmlformats.org/officeDocument/2006/relationships" r:id=""/>
        </xdr:cNvPr>
        <xdr:cNvSpPr>
          <a:spLocks noChangeAspect="1" noChangeArrowheads="1"/>
        </xdr:cNvSpPr>
      </xdr:nvSpPr>
      <xdr:spPr bwMode="auto">
        <a:xfrm>
          <a:off x="762000" y="495300"/>
          <a:ext cx="304800" cy="304800"/>
        </a:xfrm>
        <a:prstGeom prst="rect">
          <a:avLst/>
        </a:prstGeom>
        <a:noFill/>
        <a:ln w="9525">
          <a:noFill/>
          <a:miter lim="800000"/>
          <a:headEnd/>
          <a:tailEnd/>
        </a:ln>
      </xdr:spPr>
    </xdr:sp>
    <xdr:clientData/>
  </xdr:twoCellAnchor>
  <xdr:twoCellAnchor editAs="oneCell">
    <xdr:from>
      <xdr:col>1</xdr:col>
      <xdr:colOff>0</xdr:colOff>
      <xdr:row>17</xdr:row>
      <xdr:rowOff>0</xdr:rowOff>
    </xdr:from>
    <xdr:to>
      <xdr:col>1</xdr:col>
      <xdr:colOff>304800</xdr:colOff>
      <xdr:row>18</xdr:row>
      <xdr:rowOff>142875</xdr:rowOff>
    </xdr:to>
    <xdr:sp macro="" textlink="">
      <xdr:nvSpPr>
        <xdr:cNvPr id="52291" name="AutoShape 5" descr="Mostra">
          <a:hlinkClick xmlns:r="http://schemas.openxmlformats.org/officeDocument/2006/relationships" r:id=""/>
        </xdr:cNvPr>
        <xdr:cNvSpPr>
          <a:spLocks noChangeAspect="1" noChangeArrowheads="1"/>
        </xdr:cNvSpPr>
      </xdr:nvSpPr>
      <xdr:spPr bwMode="auto">
        <a:xfrm>
          <a:off x="762000" y="3143250"/>
          <a:ext cx="304800" cy="304800"/>
        </a:xfrm>
        <a:prstGeom prst="rect">
          <a:avLst/>
        </a:prstGeom>
        <a:noFill/>
        <a:ln w="9525">
          <a:noFill/>
          <a:miter lim="800000"/>
          <a:headEnd/>
          <a:tailEnd/>
        </a:ln>
      </xdr:spPr>
    </xdr:sp>
    <xdr:clientData/>
  </xdr:twoCellAnchor>
  <xdr:twoCellAnchor editAs="oneCell">
    <xdr:from>
      <xdr:col>1</xdr:col>
      <xdr:colOff>0</xdr:colOff>
      <xdr:row>2</xdr:row>
      <xdr:rowOff>0</xdr:rowOff>
    </xdr:from>
    <xdr:to>
      <xdr:col>1</xdr:col>
      <xdr:colOff>304800</xdr:colOff>
      <xdr:row>2</xdr:row>
      <xdr:rowOff>304800</xdr:rowOff>
    </xdr:to>
    <xdr:sp macro="" textlink="">
      <xdr:nvSpPr>
        <xdr:cNvPr id="52292" name="AutoShape 6" descr="Formula con riferimento relativo copiata"/>
        <xdr:cNvSpPr>
          <a:spLocks noChangeAspect="1" noChangeArrowheads="1"/>
        </xdr:cNvSpPr>
      </xdr:nvSpPr>
      <xdr:spPr bwMode="auto">
        <a:xfrm>
          <a:off x="762000" y="495300"/>
          <a:ext cx="304800" cy="304800"/>
        </a:xfrm>
        <a:prstGeom prst="rect">
          <a:avLst/>
        </a:prstGeom>
        <a:noFill/>
        <a:ln w="9525">
          <a:noFill/>
          <a:miter lim="800000"/>
          <a:headEnd/>
          <a:tailEnd/>
        </a:ln>
      </xdr:spPr>
    </xdr:sp>
    <xdr:clientData/>
  </xdr:twoCellAnchor>
  <xdr:twoCellAnchor editAs="oneCell">
    <xdr:from>
      <xdr:col>1</xdr:col>
      <xdr:colOff>0</xdr:colOff>
      <xdr:row>2</xdr:row>
      <xdr:rowOff>0</xdr:rowOff>
    </xdr:from>
    <xdr:to>
      <xdr:col>1</xdr:col>
      <xdr:colOff>304800</xdr:colOff>
      <xdr:row>2</xdr:row>
      <xdr:rowOff>304800</xdr:rowOff>
    </xdr:to>
    <xdr:sp macro="" textlink="">
      <xdr:nvSpPr>
        <xdr:cNvPr id="52293" name="AutoShape 7" descr="Formula con riferimento assoluto copiata"/>
        <xdr:cNvSpPr>
          <a:spLocks noChangeAspect="1" noChangeArrowheads="1"/>
        </xdr:cNvSpPr>
      </xdr:nvSpPr>
      <xdr:spPr bwMode="auto">
        <a:xfrm>
          <a:off x="762000" y="495300"/>
          <a:ext cx="304800" cy="304800"/>
        </a:xfrm>
        <a:prstGeom prst="rect">
          <a:avLst/>
        </a:prstGeom>
        <a:noFill/>
        <a:ln w="9525">
          <a:noFill/>
          <a:miter lim="800000"/>
          <a:headEnd/>
          <a:tailEnd/>
        </a:ln>
      </xdr:spPr>
    </xdr:sp>
    <xdr:clientData/>
  </xdr:twoCellAnchor>
  <xdr:twoCellAnchor editAs="oneCell">
    <xdr:from>
      <xdr:col>1</xdr:col>
      <xdr:colOff>0</xdr:colOff>
      <xdr:row>3</xdr:row>
      <xdr:rowOff>0</xdr:rowOff>
    </xdr:from>
    <xdr:to>
      <xdr:col>1</xdr:col>
      <xdr:colOff>304800</xdr:colOff>
      <xdr:row>4</xdr:row>
      <xdr:rowOff>142875</xdr:rowOff>
    </xdr:to>
    <xdr:sp macro="" textlink="">
      <xdr:nvSpPr>
        <xdr:cNvPr id="52294" name="AutoShape 8" descr="Formula con riferimento misto copiata"/>
        <xdr:cNvSpPr>
          <a:spLocks noChangeAspect="1" noChangeArrowheads="1"/>
        </xdr:cNvSpPr>
      </xdr:nvSpPr>
      <xdr:spPr bwMode="auto">
        <a:xfrm>
          <a:off x="762000" y="876300"/>
          <a:ext cx="304800" cy="304800"/>
        </a:xfrm>
        <a:prstGeom prst="rect">
          <a:avLst/>
        </a:prstGeom>
        <a:noFill/>
        <a:ln w="9525">
          <a:noFill/>
          <a:miter lim="800000"/>
          <a:headEnd/>
          <a:tailEnd/>
        </a:ln>
      </xdr:spPr>
    </xdr:sp>
    <xdr:clientData/>
  </xdr:twoCellAnchor>
  <xdr:twoCellAnchor editAs="oneCell">
    <xdr:from>
      <xdr:col>1</xdr:col>
      <xdr:colOff>0</xdr:colOff>
      <xdr:row>10</xdr:row>
      <xdr:rowOff>0</xdr:rowOff>
    </xdr:from>
    <xdr:to>
      <xdr:col>1</xdr:col>
      <xdr:colOff>304800</xdr:colOff>
      <xdr:row>11</xdr:row>
      <xdr:rowOff>142875</xdr:rowOff>
    </xdr:to>
    <xdr:sp macro="" textlink="">
      <xdr:nvSpPr>
        <xdr:cNvPr id="52295" name="AutoShape 9" descr="Finestra del foglio di lavoro con la riga 1 bloccata"/>
        <xdr:cNvSpPr>
          <a:spLocks noChangeAspect="1" noChangeArrowheads="1"/>
        </xdr:cNvSpPr>
      </xdr:nvSpPr>
      <xdr:spPr bwMode="auto">
        <a:xfrm>
          <a:off x="762000" y="2009775"/>
          <a:ext cx="304800" cy="304800"/>
        </a:xfrm>
        <a:prstGeom prst="rect">
          <a:avLst/>
        </a:prstGeom>
        <a:noFill/>
        <a:ln w="9525">
          <a:noFill/>
          <a:miter lim="800000"/>
          <a:headEnd/>
          <a:tailEnd/>
        </a:ln>
      </xdr:spPr>
    </xdr:sp>
    <xdr:clientData/>
  </xdr:twoCellAnchor>
  <xdr:twoCellAnchor editAs="oneCell">
    <xdr:from>
      <xdr:col>1</xdr:col>
      <xdr:colOff>0</xdr:colOff>
      <xdr:row>2</xdr:row>
      <xdr:rowOff>0</xdr:rowOff>
    </xdr:from>
    <xdr:to>
      <xdr:col>1</xdr:col>
      <xdr:colOff>304800</xdr:colOff>
      <xdr:row>2</xdr:row>
      <xdr:rowOff>304800</xdr:rowOff>
    </xdr:to>
    <xdr:sp macro="" textlink="">
      <xdr:nvSpPr>
        <xdr:cNvPr id="52296" name="AutoShape 10" descr="Mostra">
          <a:hlinkClick xmlns:r="http://schemas.openxmlformats.org/officeDocument/2006/relationships" r:id=""/>
        </xdr:cNvPr>
        <xdr:cNvSpPr>
          <a:spLocks noChangeAspect="1" noChangeArrowheads="1"/>
        </xdr:cNvSpPr>
      </xdr:nvSpPr>
      <xdr:spPr bwMode="auto">
        <a:xfrm>
          <a:off x="762000" y="495300"/>
          <a:ext cx="304800" cy="304800"/>
        </a:xfrm>
        <a:prstGeom prst="rect">
          <a:avLst/>
        </a:prstGeom>
        <a:noFill/>
        <a:ln w="9525">
          <a:noFill/>
          <a:miter lim="800000"/>
          <a:headEnd/>
          <a:tailEnd/>
        </a:ln>
      </xdr:spPr>
    </xdr:sp>
    <xdr:clientData/>
  </xdr:twoCellAnchor>
  <xdr:twoCellAnchor editAs="oneCell">
    <xdr:from>
      <xdr:col>1</xdr:col>
      <xdr:colOff>0</xdr:colOff>
      <xdr:row>2</xdr:row>
      <xdr:rowOff>0</xdr:rowOff>
    </xdr:from>
    <xdr:to>
      <xdr:col>1</xdr:col>
      <xdr:colOff>304800</xdr:colOff>
      <xdr:row>2</xdr:row>
      <xdr:rowOff>304800</xdr:rowOff>
    </xdr:to>
    <xdr:sp macro="" textlink="">
      <xdr:nvSpPr>
        <xdr:cNvPr id="52297" name="AutoShape 11" descr="Mostra">
          <a:hlinkClick xmlns:r="http://schemas.openxmlformats.org/officeDocument/2006/relationships" r:id=""/>
        </xdr:cNvPr>
        <xdr:cNvSpPr>
          <a:spLocks noChangeAspect="1" noChangeArrowheads="1"/>
        </xdr:cNvSpPr>
      </xdr:nvSpPr>
      <xdr:spPr bwMode="auto">
        <a:xfrm>
          <a:off x="762000" y="495300"/>
          <a:ext cx="304800" cy="304800"/>
        </a:xfrm>
        <a:prstGeom prst="rect">
          <a:avLst/>
        </a:prstGeom>
        <a:noFill/>
        <a:ln w="9525">
          <a:noFill/>
          <a:miter lim="800000"/>
          <a:headEnd/>
          <a:tailEnd/>
        </a:ln>
      </xdr:spPr>
    </xdr:sp>
    <xdr:clientData/>
  </xdr:twoCellAnchor>
  <xdr:twoCellAnchor editAs="oneCell">
    <xdr:from>
      <xdr:col>1</xdr:col>
      <xdr:colOff>0</xdr:colOff>
      <xdr:row>2</xdr:row>
      <xdr:rowOff>0</xdr:rowOff>
    </xdr:from>
    <xdr:to>
      <xdr:col>1</xdr:col>
      <xdr:colOff>304800</xdr:colOff>
      <xdr:row>2</xdr:row>
      <xdr:rowOff>304800</xdr:rowOff>
    </xdr:to>
    <xdr:sp macro="" textlink="">
      <xdr:nvSpPr>
        <xdr:cNvPr id="52298" name="AutoShape 12" descr="Formula con riferimento relativo copiata"/>
        <xdr:cNvSpPr>
          <a:spLocks noChangeAspect="1" noChangeArrowheads="1"/>
        </xdr:cNvSpPr>
      </xdr:nvSpPr>
      <xdr:spPr bwMode="auto">
        <a:xfrm>
          <a:off x="762000" y="495300"/>
          <a:ext cx="304800" cy="304800"/>
        </a:xfrm>
        <a:prstGeom prst="rect">
          <a:avLst/>
        </a:prstGeom>
        <a:noFill/>
        <a:ln w="9525">
          <a:noFill/>
          <a:miter lim="800000"/>
          <a:headEnd/>
          <a:tailEnd/>
        </a:ln>
      </xdr:spPr>
    </xdr:sp>
    <xdr:clientData/>
  </xdr:twoCellAnchor>
  <xdr:twoCellAnchor editAs="oneCell">
    <xdr:from>
      <xdr:col>1</xdr:col>
      <xdr:colOff>0</xdr:colOff>
      <xdr:row>2</xdr:row>
      <xdr:rowOff>0</xdr:rowOff>
    </xdr:from>
    <xdr:to>
      <xdr:col>1</xdr:col>
      <xdr:colOff>304800</xdr:colOff>
      <xdr:row>2</xdr:row>
      <xdr:rowOff>304800</xdr:rowOff>
    </xdr:to>
    <xdr:sp macro="" textlink="">
      <xdr:nvSpPr>
        <xdr:cNvPr id="52299" name="AutoShape 13" descr="Formula con riferimento assoluto copiata"/>
        <xdr:cNvSpPr>
          <a:spLocks noChangeAspect="1" noChangeArrowheads="1"/>
        </xdr:cNvSpPr>
      </xdr:nvSpPr>
      <xdr:spPr bwMode="auto">
        <a:xfrm>
          <a:off x="762000" y="495300"/>
          <a:ext cx="304800" cy="304800"/>
        </a:xfrm>
        <a:prstGeom prst="rect">
          <a:avLst/>
        </a:prstGeom>
        <a:noFill/>
        <a:ln w="9525">
          <a:noFill/>
          <a:miter lim="800000"/>
          <a:headEnd/>
          <a:tailEnd/>
        </a:ln>
      </xdr:spPr>
    </xdr:sp>
    <xdr:clientData/>
  </xdr:twoCellAnchor>
  <xdr:twoCellAnchor editAs="oneCell">
    <xdr:from>
      <xdr:col>1</xdr:col>
      <xdr:colOff>0</xdr:colOff>
      <xdr:row>9</xdr:row>
      <xdr:rowOff>0</xdr:rowOff>
    </xdr:from>
    <xdr:to>
      <xdr:col>1</xdr:col>
      <xdr:colOff>304800</xdr:colOff>
      <xdr:row>10</xdr:row>
      <xdr:rowOff>142875</xdr:rowOff>
    </xdr:to>
    <xdr:sp macro="" textlink="">
      <xdr:nvSpPr>
        <xdr:cNvPr id="52300" name="AutoShape 14" descr="Schede dei fogli in cui Foglio2 è selezionato"/>
        <xdr:cNvSpPr>
          <a:spLocks noChangeAspect="1" noChangeArrowheads="1"/>
        </xdr:cNvSpPr>
      </xdr:nvSpPr>
      <xdr:spPr bwMode="auto">
        <a:xfrm>
          <a:off x="762000" y="1847850"/>
          <a:ext cx="304800" cy="304800"/>
        </a:xfrm>
        <a:prstGeom prst="rect">
          <a:avLst/>
        </a:prstGeom>
        <a:noFill/>
        <a:ln w="9525">
          <a:noFill/>
          <a:miter lim="800000"/>
          <a:headEnd/>
          <a:tailEnd/>
        </a:ln>
      </xdr:spPr>
    </xdr:sp>
    <xdr:clientData/>
  </xdr:twoCellAnchor>
  <xdr:twoCellAnchor editAs="oneCell">
    <xdr:from>
      <xdr:col>1</xdr:col>
      <xdr:colOff>0</xdr:colOff>
      <xdr:row>13</xdr:row>
      <xdr:rowOff>0</xdr:rowOff>
    </xdr:from>
    <xdr:to>
      <xdr:col>1</xdr:col>
      <xdr:colOff>304800</xdr:colOff>
      <xdr:row>14</xdr:row>
      <xdr:rowOff>142875</xdr:rowOff>
    </xdr:to>
    <xdr:sp macro="" textlink="">
      <xdr:nvSpPr>
        <xdr:cNvPr id="52301" name="AutoShape 15" descr="Pulsanti di scorrimento delle schede"/>
        <xdr:cNvSpPr>
          <a:spLocks noChangeAspect="1" noChangeArrowheads="1"/>
        </xdr:cNvSpPr>
      </xdr:nvSpPr>
      <xdr:spPr bwMode="auto">
        <a:xfrm>
          <a:off x="762000" y="2495550"/>
          <a:ext cx="304800" cy="304800"/>
        </a:xfrm>
        <a:prstGeom prst="rect">
          <a:avLst/>
        </a:prstGeom>
        <a:noFill/>
        <a:ln w="9525">
          <a:noFill/>
          <a:miter lim="800000"/>
          <a:headEnd/>
          <a:tailEnd/>
        </a:ln>
      </xdr:spPr>
    </xdr:sp>
    <xdr:clientData/>
  </xdr:twoCellAnchor>
  <xdr:twoCellAnchor editAs="oneCell">
    <xdr:from>
      <xdr:col>0</xdr:col>
      <xdr:colOff>0</xdr:colOff>
      <xdr:row>20</xdr:row>
      <xdr:rowOff>0</xdr:rowOff>
    </xdr:from>
    <xdr:to>
      <xdr:col>0</xdr:col>
      <xdr:colOff>304800</xdr:colOff>
      <xdr:row>21</xdr:row>
      <xdr:rowOff>142875</xdr:rowOff>
    </xdr:to>
    <xdr:sp macro="" textlink="">
      <xdr:nvSpPr>
        <xdr:cNvPr id="52302" name="AutoShape 16" descr="Mostra">
          <a:hlinkClick xmlns:r="http://schemas.openxmlformats.org/officeDocument/2006/relationships" r:id=""/>
        </xdr:cNvPr>
        <xdr:cNvSpPr>
          <a:spLocks noChangeAspect="1" noChangeArrowheads="1"/>
        </xdr:cNvSpPr>
      </xdr:nvSpPr>
      <xdr:spPr bwMode="auto">
        <a:xfrm>
          <a:off x="0" y="3629025"/>
          <a:ext cx="304800" cy="304800"/>
        </a:xfrm>
        <a:prstGeom prst="rect">
          <a:avLst/>
        </a:prstGeom>
        <a:noFill/>
        <a:ln w="9525">
          <a:noFill/>
          <a:miter lim="800000"/>
          <a:headEnd/>
          <a:tailEnd/>
        </a:ln>
      </xdr:spPr>
    </xdr:sp>
    <xdr:clientData/>
  </xdr:twoCellAnchor>
  <xdr:twoCellAnchor editAs="oneCell">
    <xdr:from>
      <xdr:col>1</xdr:col>
      <xdr:colOff>352425</xdr:colOff>
      <xdr:row>2</xdr:row>
      <xdr:rowOff>28575</xdr:rowOff>
    </xdr:from>
    <xdr:to>
      <xdr:col>1</xdr:col>
      <xdr:colOff>5505450</xdr:colOff>
      <xdr:row>38</xdr:row>
      <xdr:rowOff>9525</xdr:rowOff>
    </xdr:to>
    <xdr:pic>
      <xdr:nvPicPr>
        <xdr:cNvPr id="52303" name="Picture 20"/>
        <xdr:cNvPicPr>
          <a:picLocks noChangeAspect="1" noChangeArrowheads="1"/>
        </xdr:cNvPicPr>
      </xdr:nvPicPr>
      <xdr:blipFill>
        <a:blip xmlns:r="http://schemas.openxmlformats.org/officeDocument/2006/relationships" r:embed="rId1"/>
        <a:srcRect/>
        <a:stretch>
          <a:fillRect/>
        </a:stretch>
      </xdr:blipFill>
      <xdr:spPr bwMode="auto">
        <a:xfrm>
          <a:off x="1114425" y="523875"/>
          <a:ext cx="5153025" cy="6029325"/>
        </a:xfrm>
        <a:prstGeom prst="rect">
          <a:avLst/>
        </a:prstGeom>
        <a:noFill/>
        <a:ln w="9525">
          <a:noFill/>
          <a:miter lim="800000"/>
          <a:headEnd/>
          <a:tailEnd/>
        </a:ln>
      </xdr:spPr>
    </xdr:pic>
    <xdr:clientData/>
  </xdr:twoCellAnchor>
  <xdr:twoCellAnchor editAs="oneCell">
    <xdr:from>
      <xdr:col>1</xdr:col>
      <xdr:colOff>390525</xdr:colOff>
      <xdr:row>39</xdr:row>
      <xdr:rowOff>76200</xdr:rowOff>
    </xdr:from>
    <xdr:to>
      <xdr:col>1</xdr:col>
      <xdr:colOff>5524500</xdr:colOff>
      <xdr:row>79</xdr:row>
      <xdr:rowOff>19050</xdr:rowOff>
    </xdr:to>
    <xdr:pic>
      <xdr:nvPicPr>
        <xdr:cNvPr id="52304" name="Picture 22"/>
        <xdr:cNvPicPr>
          <a:picLocks noChangeAspect="1" noChangeArrowheads="1"/>
        </xdr:cNvPicPr>
      </xdr:nvPicPr>
      <xdr:blipFill>
        <a:blip xmlns:r="http://schemas.openxmlformats.org/officeDocument/2006/relationships" r:embed="rId2"/>
        <a:srcRect/>
        <a:stretch>
          <a:fillRect/>
        </a:stretch>
      </xdr:blipFill>
      <xdr:spPr bwMode="auto">
        <a:xfrm>
          <a:off x="1152525" y="6781800"/>
          <a:ext cx="5133975" cy="6419850"/>
        </a:xfrm>
        <a:prstGeom prst="rect">
          <a:avLst/>
        </a:prstGeom>
        <a:noFill/>
        <a:ln w="9525">
          <a:noFill/>
          <a:miter lim="800000"/>
          <a:headEnd/>
          <a:tailEnd/>
        </a:ln>
      </xdr:spPr>
    </xdr:pic>
    <xdr:clientData/>
  </xdr:twoCellAnchor>
  <xdr:twoCellAnchor editAs="oneCell">
    <xdr:from>
      <xdr:col>1</xdr:col>
      <xdr:colOff>371475</xdr:colOff>
      <xdr:row>80</xdr:row>
      <xdr:rowOff>85725</xdr:rowOff>
    </xdr:from>
    <xdr:to>
      <xdr:col>1</xdr:col>
      <xdr:colOff>5514975</xdr:colOff>
      <xdr:row>127</xdr:row>
      <xdr:rowOff>19050</xdr:rowOff>
    </xdr:to>
    <xdr:pic>
      <xdr:nvPicPr>
        <xdr:cNvPr id="52305" name="Picture 24"/>
        <xdr:cNvPicPr>
          <a:picLocks noChangeAspect="1" noChangeArrowheads="1"/>
        </xdr:cNvPicPr>
      </xdr:nvPicPr>
      <xdr:blipFill>
        <a:blip xmlns:r="http://schemas.openxmlformats.org/officeDocument/2006/relationships" r:embed="rId3"/>
        <a:srcRect/>
        <a:stretch>
          <a:fillRect/>
        </a:stretch>
      </xdr:blipFill>
      <xdr:spPr bwMode="auto">
        <a:xfrm>
          <a:off x="1133475" y="13430250"/>
          <a:ext cx="5143500" cy="7543800"/>
        </a:xfrm>
        <a:prstGeom prst="rect">
          <a:avLst/>
        </a:prstGeom>
        <a:noFill/>
        <a:ln w="9525">
          <a:noFill/>
          <a:miter lim="800000"/>
          <a:headEnd/>
          <a:tailEnd/>
        </a:ln>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1</xdr:col>
      <xdr:colOff>304800</xdr:colOff>
      <xdr:row>3</xdr:row>
      <xdr:rowOff>104775</xdr:rowOff>
    </xdr:to>
    <xdr:sp macro="" textlink="">
      <xdr:nvSpPr>
        <xdr:cNvPr id="51262" name="AutoShape 1" descr="Mostra">
          <a:hlinkClick xmlns:r="http://schemas.openxmlformats.org/officeDocument/2006/relationships" r:id=""/>
        </xdr:cNvPr>
        <xdr:cNvSpPr>
          <a:spLocks noChangeAspect="1" noChangeArrowheads="1"/>
        </xdr:cNvSpPr>
      </xdr:nvSpPr>
      <xdr:spPr bwMode="auto">
        <a:xfrm>
          <a:off x="762000" y="495300"/>
          <a:ext cx="304800" cy="485775"/>
        </a:xfrm>
        <a:prstGeom prst="rect">
          <a:avLst/>
        </a:prstGeom>
        <a:noFill/>
        <a:ln w="9525">
          <a:noFill/>
          <a:miter lim="800000"/>
          <a:headEnd/>
          <a:tailEnd/>
        </a:ln>
      </xdr:spPr>
    </xdr:sp>
    <xdr:clientData/>
  </xdr:twoCellAnchor>
  <xdr:twoCellAnchor editAs="oneCell">
    <xdr:from>
      <xdr:col>1</xdr:col>
      <xdr:colOff>0</xdr:colOff>
      <xdr:row>2</xdr:row>
      <xdr:rowOff>0</xdr:rowOff>
    </xdr:from>
    <xdr:to>
      <xdr:col>1</xdr:col>
      <xdr:colOff>304800</xdr:colOff>
      <xdr:row>2</xdr:row>
      <xdr:rowOff>304800</xdr:rowOff>
    </xdr:to>
    <xdr:sp macro="" textlink="">
      <xdr:nvSpPr>
        <xdr:cNvPr id="51263" name="AutoShape 2" descr="Mostra">
          <a:hlinkClick xmlns:r="http://schemas.openxmlformats.org/officeDocument/2006/relationships" r:id=""/>
        </xdr:cNvPr>
        <xdr:cNvSpPr>
          <a:spLocks noChangeAspect="1" noChangeArrowheads="1"/>
        </xdr:cNvSpPr>
      </xdr:nvSpPr>
      <xdr:spPr bwMode="auto">
        <a:xfrm>
          <a:off x="762000" y="495300"/>
          <a:ext cx="304800" cy="304800"/>
        </a:xfrm>
        <a:prstGeom prst="rect">
          <a:avLst/>
        </a:prstGeom>
        <a:noFill/>
        <a:ln w="9525">
          <a:noFill/>
          <a:miter lim="800000"/>
          <a:headEnd/>
          <a:tailEnd/>
        </a:ln>
      </xdr:spPr>
    </xdr:sp>
    <xdr:clientData/>
  </xdr:twoCellAnchor>
  <xdr:twoCellAnchor editAs="oneCell">
    <xdr:from>
      <xdr:col>1</xdr:col>
      <xdr:colOff>0</xdr:colOff>
      <xdr:row>2</xdr:row>
      <xdr:rowOff>0</xdr:rowOff>
    </xdr:from>
    <xdr:to>
      <xdr:col>1</xdr:col>
      <xdr:colOff>304800</xdr:colOff>
      <xdr:row>2</xdr:row>
      <xdr:rowOff>304800</xdr:rowOff>
    </xdr:to>
    <xdr:sp macro="" textlink="">
      <xdr:nvSpPr>
        <xdr:cNvPr id="51264" name="AutoShape 3" descr="Mostra">
          <a:hlinkClick xmlns:r="http://schemas.openxmlformats.org/officeDocument/2006/relationships" r:id=""/>
        </xdr:cNvPr>
        <xdr:cNvSpPr>
          <a:spLocks noChangeAspect="1" noChangeArrowheads="1"/>
        </xdr:cNvSpPr>
      </xdr:nvSpPr>
      <xdr:spPr bwMode="auto">
        <a:xfrm>
          <a:off x="762000" y="495300"/>
          <a:ext cx="304800" cy="304800"/>
        </a:xfrm>
        <a:prstGeom prst="rect">
          <a:avLst/>
        </a:prstGeom>
        <a:noFill/>
        <a:ln w="9525">
          <a:noFill/>
          <a:miter lim="800000"/>
          <a:headEnd/>
          <a:tailEnd/>
        </a:ln>
      </xdr:spPr>
    </xdr:sp>
    <xdr:clientData/>
  </xdr:twoCellAnchor>
  <xdr:twoCellAnchor editAs="oneCell">
    <xdr:from>
      <xdr:col>1</xdr:col>
      <xdr:colOff>0</xdr:colOff>
      <xdr:row>2</xdr:row>
      <xdr:rowOff>0</xdr:rowOff>
    </xdr:from>
    <xdr:to>
      <xdr:col>1</xdr:col>
      <xdr:colOff>304800</xdr:colOff>
      <xdr:row>2</xdr:row>
      <xdr:rowOff>304800</xdr:rowOff>
    </xdr:to>
    <xdr:sp macro="" textlink="">
      <xdr:nvSpPr>
        <xdr:cNvPr id="51265" name="AutoShape 4" descr="Mostra">
          <a:hlinkClick xmlns:r="http://schemas.openxmlformats.org/officeDocument/2006/relationships" r:id=""/>
        </xdr:cNvPr>
        <xdr:cNvSpPr>
          <a:spLocks noChangeAspect="1" noChangeArrowheads="1"/>
        </xdr:cNvSpPr>
      </xdr:nvSpPr>
      <xdr:spPr bwMode="auto">
        <a:xfrm>
          <a:off x="762000" y="495300"/>
          <a:ext cx="304800" cy="304800"/>
        </a:xfrm>
        <a:prstGeom prst="rect">
          <a:avLst/>
        </a:prstGeom>
        <a:noFill/>
        <a:ln w="9525">
          <a:noFill/>
          <a:miter lim="800000"/>
          <a:headEnd/>
          <a:tailEnd/>
        </a:ln>
      </xdr:spPr>
    </xdr:sp>
    <xdr:clientData/>
  </xdr:twoCellAnchor>
  <xdr:twoCellAnchor editAs="oneCell">
    <xdr:from>
      <xdr:col>1</xdr:col>
      <xdr:colOff>0</xdr:colOff>
      <xdr:row>17</xdr:row>
      <xdr:rowOff>0</xdr:rowOff>
    </xdr:from>
    <xdr:to>
      <xdr:col>1</xdr:col>
      <xdr:colOff>304800</xdr:colOff>
      <xdr:row>18</xdr:row>
      <xdr:rowOff>142875</xdr:rowOff>
    </xdr:to>
    <xdr:sp macro="" textlink="">
      <xdr:nvSpPr>
        <xdr:cNvPr id="51266" name="AutoShape 5" descr="Mostra">
          <a:hlinkClick xmlns:r="http://schemas.openxmlformats.org/officeDocument/2006/relationships" r:id=""/>
        </xdr:cNvPr>
        <xdr:cNvSpPr>
          <a:spLocks noChangeAspect="1" noChangeArrowheads="1"/>
        </xdr:cNvSpPr>
      </xdr:nvSpPr>
      <xdr:spPr bwMode="auto">
        <a:xfrm>
          <a:off x="762000" y="3143250"/>
          <a:ext cx="304800" cy="304800"/>
        </a:xfrm>
        <a:prstGeom prst="rect">
          <a:avLst/>
        </a:prstGeom>
        <a:noFill/>
        <a:ln w="9525">
          <a:noFill/>
          <a:miter lim="800000"/>
          <a:headEnd/>
          <a:tailEnd/>
        </a:ln>
      </xdr:spPr>
    </xdr:sp>
    <xdr:clientData/>
  </xdr:twoCellAnchor>
  <xdr:twoCellAnchor editAs="oneCell">
    <xdr:from>
      <xdr:col>1</xdr:col>
      <xdr:colOff>0</xdr:colOff>
      <xdr:row>2</xdr:row>
      <xdr:rowOff>0</xdr:rowOff>
    </xdr:from>
    <xdr:to>
      <xdr:col>1</xdr:col>
      <xdr:colOff>304800</xdr:colOff>
      <xdr:row>2</xdr:row>
      <xdr:rowOff>304800</xdr:rowOff>
    </xdr:to>
    <xdr:sp macro="" textlink="">
      <xdr:nvSpPr>
        <xdr:cNvPr id="51267" name="AutoShape 6" descr="Formula con riferimento relativo copiata"/>
        <xdr:cNvSpPr>
          <a:spLocks noChangeAspect="1" noChangeArrowheads="1"/>
        </xdr:cNvSpPr>
      </xdr:nvSpPr>
      <xdr:spPr bwMode="auto">
        <a:xfrm>
          <a:off x="762000" y="495300"/>
          <a:ext cx="304800" cy="304800"/>
        </a:xfrm>
        <a:prstGeom prst="rect">
          <a:avLst/>
        </a:prstGeom>
        <a:noFill/>
        <a:ln w="9525">
          <a:noFill/>
          <a:miter lim="800000"/>
          <a:headEnd/>
          <a:tailEnd/>
        </a:ln>
      </xdr:spPr>
    </xdr:sp>
    <xdr:clientData/>
  </xdr:twoCellAnchor>
  <xdr:twoCellAnchor editAs="oneCell">
    <xdr:from>
      <xdr:col>1</xdr:col>
      <xdr:colOff>0</xdr:colOff>
      <xdr:row>2</xdr:row>
      <xdr:rowOff>0</xdr:rowOff>
    </xdr:from>
    <xdr:to>
      <xdr:col>1</xdr:col>
      <xdr:colOff>304800</xdr:colOff>
      <xdr:row>2</xdr:row>
      <xdr:rowOff>304800</xdr:rowOff>
    </xdr:to>
    <xdr:sp macro="" textlink="">
      <xdr:nvSpPr>
        <xdr:cNvPr id="51268" name="AutoShape 7" descr="Formula con riferimento assoluto copiata"/>
        <xdr:cNvSpPr>
          <a:spLocks noChangeAspect="1" noChangeArrowheads="1"/>
        </xdr:cNvSpPr>
      </xdr:nvSpPr>
      <xdr:spPr bwMode="auto">
        <a:xfrm>
          <a:off x="762000" y="495300"/>
          <a:ext cx="304800" cy="304800"/>
        </a:xfrm>
        <a:prstGeom prst="rect">
          <a:avLst/>
        </a:prstGeom>
        <a:noFill/>
        <a:ln w="9525">
          <a:noFill/>
          <a:miter lim="800000"/>
          <a:headEnd/>
          <a:tailEnd/>
        </a:ln>
      </xdr:spPr>
    </xdr:sp>
    <xdr:clientData/>
  </xdr:twoCellAnchor>
  <xdr:twoCellAnchor editAs="oneCell">
    <xdr:from>
      <xdr:col>1</xdr:col>
      <xdr:colOff>0</xdr:colOff>
      <xdr:row>3</xdr:row>
      <xdr:rowOff>0</xdr:rowOff>
    </xdr:from>
    <xdr:to>
      <xdr:col>1</xdr:col>
      <xdr:colOff>304800</xdr:colOff>
      <xdr:row>4</xdr:row>
      <xdr:rowOff>142875</xdr:rowOff>
    </xdr:to>
    <xdr:sp macro="" textlink="">
      <xdr:nvSpPr>
        <xdr:cNvPr id="51269" name="AutoShape 8" descr="Formula con riferimento misto copiata"/>
        <xdr:cNvSpPr>
          <a:spLocks noChangeAspect="1" noChangeArrowheads="1"/>
        </xdr:cNvSpPr>
      </xdr:nvSpPr>
      <xdr:spPr bwMode="auto">
        <a:xfrm>
          <a:off x="762000" y="876300"/>
          <a:ext cx="304800" cy="304800"/>
        </a:xfrm>
        <a:prstGeom prst="rect">
          <a:avLst/>
        </a:prstGeom>
        <a:noFill/>
        <a:ln w="9525">
          <a:noFill/>
          <a:miter lim="800000"/>
          <a:headEnd/>
          <a:tailEnd/>
        </a:ln>
      </xdr:spPr>
    </xdr:sp>
    <xdr:clientData/>
  </xdr:twoCellAnchor>
  <xdr:twoCellAnchor editAs="oneCell">
    <xdr:from>
      <xdr:col>1</xdr:col>
      <xdr:colOff>0</xdr:colOff>
      <xdr:row>10</xdr:row>
      <xdr:rowOff>0</xdr:rowOff>
    </xdr:from>
    <xdr:to>
      <xdr:col>1</xdr:col>
      <xdr:colOff>304800</xdr:colOff>
      <xdr:row>11</xdr:row>
      <xdr:rowOff>142875</xdr:rowOff>
    </xdr:to>
    <xdr:sp macro="" textlink="">
      <xdr:nvSpPr>
        <xdr:cNvPr id="51270" name="AutoShape 9" descr="Finestra del foglio di lavoro con la riga 1 bloccata"/>
        <xdr:cNvSpPr>
          <a:spLocks noChangeAspect="1" noChangeArrowheads="1"/>
        </xdr:cNvSpPr>
      </xdr:nvSpPr>
      <xdr:spPr bwMode="auto">
        <a:xfrm>
          <a:off x="762000" y="2009775"/>
          <a:ext cx="304800" cy="304800"/>
        </a:xfrm>
        <a:prstGeom prst="rect">
          <a:avLst/>
        </a:prstGeom>
        <a:noFill/>
        <a:ln w="9525">
          <a:noFill/>
          <a:miter lim="800000"/>
          <a:headEnd/>
          <a:tailEnd/>
        </a:ln>
      </xdr:spPr>
    </xdr:sp>
    <xdr:clientData/>
  </xdr:twoCellAnchor>
  <xdr:twoCellAnchor editAs="oneCell">
    <xdr:from>
      <xdr:col>1</xdr:col>
      <xdr:colOff>0</xdr:colOff>
      <xdr:row>2</xdr:row>
      <xdr:rowOff>0</xdr:rowOff>
    </xdr:from>
    <xdr:to>
      <xdr:col>1</xdr:col>
      <xdr:colOff>304800</xdr:colOff>
      <xdr:row>2</xdr:row>
      <xdr:rowOff>304800</xdr:rowOff>
    </xdr:to>
    <xdr:sp macro="" textlink="">
      <xdr:nvSpPr>
        <xdr:cNvPr id="51271" name="AutoShape 11" descr="Mostra">
          <a:hlinkClick xmlns:r="http://schemas.openxmlformats.org/officeDocument/2006/relationships" r:id=""/>
        </xdr:cNvPr>
        <xdr:cNvSpPr>
          <a:spLocks noChangeAspect="1" noChangeArrowheads="1"/>
        </xdr:cNvSpPr>
      </xdr:nvSpPr>
      <xdr:spPr bwMode="auto">
        <a:xfrm>
          <a:off x="762000" y="495300"/>
          <a:ext cx="304800" cy="304800"/>
        </a:xfrm>
        <a:prstGeom prst="rect">
          <a:avLst/>
        </a:prstGeom>
        <a:noFill/>
        <a:ln w="9525">
          <a:noFill/>
          <a:miter lim="800000"/>
          <a:headEnd/>
          <a:tailEnd/>
        </a:ln>
      </xdr:spPr>
    </xdr:sp>
    <xdr:clientData/>
  </xdr:twoCellAnchor>
  <xdr:twoCellAnchor editAs="oneCell">
    <xdr:from>
      <xdr:col>1</xdr:col>
      <xdr:colOff>0</xdr:colOff>
      <xdr:row>2</xdr:row>
      <xdr:rowOff>0</xdr:rowOff>
    </xdr:from>
    <xdr:to>
      <xdr:col>1</xdr:col>
      <xdr:colOff>304800</xdr:colOff>
      <xdr:row>2</xdr:row>
      <xdr:rowOff>304800</xdr:rowOff>
    </xdr:to>
    <xdr:sp macro="" textlink="">
      <xdr:nvSpPr>
        <xdr:cNvPr id="51272" name="AutoShape 12" descr="Mostra">
          <a:hlinkClick xmlns:r="http://schemas.openxmlformats.org/officeDocument/2006/relationships" r:id=""/>
        </xdr:cNvPr>
        <xdr:cNvSpPr>
          <a:spLocks noChangeAspect="1" noChangeArrowheads="1"/>
        </xdr:cNvSpPr>
      </xdr:nvSpPr>
      <xdr:spPr bwMode="auto">
        <a:xfrm>
          <a:off x="762000" y="495300"/>
          <a:ext cx="304800" cy="304800"/>
        </a:xfrm>
        <a:prstGeom prst="rect">
          <a:avLst/>
        </a:prstGeom>
        <a:noFill/>
        <a:ln w="9525">
          <a:noFill/>
          <a:miter lim="800000"/>
          <a:headEnd/>
          <a:tailEnd/>
        </a:ln>
      </xdr:spPr>
    </xdr:sp>
    <xdr:clientData/>
  </xdr:twoCellAnchor>
  <xdr:twoCellAnchor editAs="oneCell">
    <xdr:from>
      <xdr:col>1</xdr:col>
      <xdr:colOff>0</xdr:colOff>
      <xdr:row>2</xdr:row>
      <xdr:rowOff>0</xdr:rowOff>
    </xdr:from>
    <xdr:to>
      <xdr:col>1</xdr:col>
      <xdr:colOff>304800</xdr:colOff>
      <xdr:row>2</xdr:row>
      <xdr:rowOff>304800</xdr:rowOff>
    </xdr:to>
    <xdr:sp macro="" textlink="">
      <xdr:nvSpPr>
        <xdr:cNvPr id="51273" name="AutoShape 13" descr="Formula con riferimento relativo copiata"/>
        <xdr:cNvSpPr>
          <a:spLocks noChangeAspect="1" noChangeArrowheads="1"/>
        </xdr:cNvSpPr>
      </xdr:nvSpPr>
      <xdr:spPr bwMode="auto">
        <a:xfrm>
          <a:off x="762000" y="495300"/>
          <a:ext cx="304800" cy="304800"/>
        </a:xfrm>
        <a:prstGeom prst="rect">
          <a:avLst/>
        </a:prstGeom>
        <a:noFill/>
        <a:ln w="9525">
          <a:noFill/>
          <a:miter lim="800000"/>
          <a:headEnd/>
          <a:tailEnd/>
        </a:ln>
      </xdr:spPr>
    </xdr:sp>
    <xdr:clientData/>
  </xdr:twoCellAnchor>
  <xdr:twoCellAnchor editAs="oneCell">
    <xdr:from>
      <xdr:col>1</xdr:col>
      <xdr:colOff>0</xdr:colOff>
      <xdr:row>2</xdr:row>
      <xdr:rowOff>0</xdr:rowOff>
    </xdr:from>
    <xdr:to>
      <xdr:col>1</xdr:col>
      <xdr:colOff>304800</xdr:colOff>
      <xdr:row>2</xdr:row>
      <xdr:rowOff>304800</xdr:rowOff>
    </xdr:to>
    <xdr:sp macro="" textlink="">
      <xdr:nvSpPr>
        <xdr:cNvPr id="51274" name="AutoShape 14" descr="Formula con riferimento assoluto copiata"/>
        <xdr:cNvSpPr>
          <a:spLocks noChangeAspect="1" noChangeArrowheads="1"/>
        </xdr:cNvSpPr>
      </xdr:nvSpPr>
      <xdr:spPr bwMode="auto">
        <a:xfrm>
          <a:off x="762000" y="495300"/>
          <a:ext cx="304800" cy="304800"/>
        </a:xfrm>
        <a:prstGeom prst="rect">
          <a:avLst/>
        </a:prstGeom>
        <a:noFill/>
        <a:ln w="9525">
          <a:noFill/>
          <a:miter lim="800000"/>
          <a:headEnd/>
          <a:tailEnd/>
        </a:ln>
      </xdr:spPr>
    </xdr:sp>
    <xdr:clientData/>
  </xdr:twoCellAnchor>
  <xdr:twoCellAnchor editAs="oneCell">
    <xdr:from>
      <xdr:col>1</xdr:col>
      <xdr:colOff>0</xdr:colOff>
      <xdr:row>9</xdr:row>
      <xdr:rowOff>0</xdr:rowOff>
    </xdr:from>
    <xdr:to>
      <xdr:col>1</xdr:col>
      <xdr:colOff>304800</xdr:colOff>
      <xdr:row>10</xdr:row>
      <xdr:rowOff>142875</xdr:rowOff>
    </xdr:to>
    <xdr:sp macro="" textlink="">
      <xdr:nvSpPr>
        <xdr:cNvPr id="51275" name="AutoShape 19" descr="Schede dei fogli in cui Foglio2 è selezionato"/>
        <xdr:cNvSpPr>
          <a:spLocks noChangeAspect="1" noChangeArrowheads="1"/>
        </xdr:cNvSpPr>
      </xdr:nvSpPr>
      <xdr:spPr bwMode="auto">
        <a:xfrm>
          <a:off x="762000" y="1847850"/>
          <a:ext cx="304800" cy="304800"/>
        </a:xfrm>
        <a:prstGeom prst="rect">
          <a:avLst/>
        </a:prstGeom>
        <a:noFill/>
        <a:ln w="9525">
          <a:noFill/>
          <a:miter lim="800000"/>
          <a:headEnd/>
          <a:tailEnd/>
        </a:ln>
      </xdr:spPr>
    </xdr:sp>
    <xdr:clientData/>
  </xdr:twoCellAnchor>
  <xdr:twoCellAnchor editAs="oneCell">
    <xdr:from>
      <xdr:col>1</xdr:col>
      <xdr:colOff>0</xdr:colOff>
      <xdr:row>13</xdr:row>
      <xdr:rowOff>0</xdr:rowOff>
    </xdr:from>
    <xdr:to>
      <xdr:col>1</xdr:col>
      <xdr:colOff>304800</xdr:colOff>
      <xdr:row>14</xdr:row>
      <xdr:rowOff>142875</xdr:rowOff>
    </xdr:to>
    <xdr:sp macro="" textlink="">
      <xdr:nvSpPr>
        <xdr:cNvPr id="51276" name="AutoShape 20" descr="Pulsanti di scorrimento delle schede"/>
        <xdr:cNvSpPr>
          <a:spLocks noChangeAspect="1" noChangeArrowheads="1"/>
        </xdr:cNvSpPr>
      </xdr:nvSpPr>
      <xdr:spPr bwMode="auto">
        <a:xfrm>
          <a:off x="762000" y="2495550"/>
          <a:ext cx="304800" cy="304800"/>
        </a:xfrm>
        <a:prstGeom prst="rect">
          <a:avLst/>
        </a:prstGeom>
        <a:noFill/>
        <a:ln w="9525">
          <a:noFill/>
          <a:miter lim="800000"/>
          <a:headEnd/>
          <a:tailEnd/>
        </a:ln>
      </xdr:spPr>
    </xdr:sp>
    <xdr:clientData/>
  </xdr:twoCellAnchor>
  <xdr:twoCellAnchor editAs="oneCell">
    <xdr:from>
      <xdr:col>0</xdr:col>
      <xdr:colOff>0</xdr:colOff>
      <xdr:row>20</xdr:row>
      <xdr:rowOff>0</xdr:rowOff>
    </xdr:from>
    <xdr:to>
      <xdr:col>0</xdr:col>
      <xdr:colOff>304800</xdr:colOff>
      <xdr:row>21</xdr:row>
      <xdr:rowOff>142875</xdr:rowOff>
    </xdr:to>
    <xdr:sp macro="" textlink="">
      <xdr:nvSpPr>
        <xdr:cNvPr id="51277" name="AutoShape 21" descr="Mostra">
          <a:hlinkClick xmlns:r="http://schemas.openxmlformats.org/officeDocument/2006/relationships" r:id=""/>
        </xdr:cNvPr>
        <xdr:cNvSpPr>
          <a:spLocks noChangeAspect="1" noChangeArrowheads="1"/>
        </xdr:cNvSpPr>
      </xdr:nvSpPr>
      <xdr:spPr bwMode="auto">
        <a:xfrm>
          <a:off x="0" y="3629025"/>
          <a:ext cx="304800" cy="304800"/>
        </a:xfrm>
        <a:prstGeom prst="rect">
          <a:avLst/>
        </a:prstGeom>
        <a:noFill/>
        <a:ln w="9525">
          <a:noFill/>
          <a:miter lim="800000"/>
          <a:headEnd/>
          <a:tailEnd/>
        </a:ln>
      </xdr:spPr>
    </xdr:sp>
    <xdr:clientData/>
  </xdr:twoCellAnchor>
  <xdr:twoCellAnchor editAs="oneCell">
    <xdr:from>
      <xdr:col>1</xdr:col>
      <xdr:colOff>352425</xdr:colOff>
      <xdr:row>37</xdr:row>
      <xdr:rowOff>114300</xdr:rowOff>
    </xdr:from>
    <xdr:to>
      <xdr:col>1</xdr:col>
      <xdr:colOff>5534025</xdr:colOff>
      <xdr:row>68</xdr:row>
      <xdr:rowOff>85725</xdr:rowOff>
    </xdr:to>
    <xdr:pic>
      <xdr:nvPicPr>
        <xdr:cNvPr id="51278" name="Picture 23"/>
        <xdr:cNvPicPr>
          <a:picLocks noChangeAspect="1" noChangeArrowheads="1"/>
        </xdr:cNvPicPr>
      </xdr:nvPicPr>
      <xdr:blipFill>
        <a:blip xmlns:r="http://schemas.openxmlformats.org/officeDocument/2006/relationships" r:embed="rId1"/>
        <a:srcRect/>
        <a:stretch>
          <a:fillRect/>
        </a:stretch>
      </xdr:blipFill>
      <xdr:spPr bwMode="auto">
        <a:xfrm>
          <a:off x="1114425" y="6496050"/>
          <a:ext cx="5181600" cy="4991100"/>
        </a:xfrm>
        <a:prstGeom prst="rect">
          <a:avLst/>
        </a:prstGeom>
        <a:noFill/>
        <a:ln w="9525">
          <a:noFill/>
          <a:miter lim="800000"/>
          <a:headEnd/>
          <a:tailEnd/>
        </a:ln>
      </xdr:spPr>
    </xdr:pic>
    <xdr:clientData/>
  </xdr:twoCellAnchor>
  <xdr:twoCellAnchor editAs="oneCell">
    <xdr:from>
      <xdr:col>1</xdr:col>
      <xdr:colOff>438150</xdr:colOff>
      <xdr:row>1</xdr:row>
      <xdr:rowOff>123825</xdr:rowOff>
    </xdr:from>
    <xdr:to>
      <xdr:col>1</xdr:col>
      <xdr:colOff>5591175</xdr:colOff>
      <xdr:row>36</xdr:row>
      <xdr:rowOff>76200</xdr:rowOff>
    </xdr:to>
    <xdr:pic>
      <xdr:nvPicPr>
        <xdr:cNvPr id="51279" name="Picture 25"/>
        <xdr:cNvPicPr>
          <a:picLocks noChangeAspect="1" noChangeArrowheads="1"/>
        </xdr:cNvPicPr>
      </xdr:nvPicPr>
      <xdr:blipFill>
        <a:blip xmlns:r="http://schemas.openxmlformats.org/officeDocument/2006/relationships" r:embed="rId2"/>
        <a:srcRect/>
        <a:stretch>
          <a:fillRect/>
        </a:stretch>
      </xdr:blipFill>
      <xdr:spPr bwMode="auto">
        <a:xfrm>
          <a:off x="1200150" y="457200"/>
          <a:ext cx="5153025" cy="5838825"/>
        </a:xfrm>
        <a:prstGeom prst="rect">
          <a:avLst/>
        </a:prstGeom>
        <a:noFill/>
        <a:ln w="9525">
          <a:noFill/>
          <a:miter lim="800000"/>
          <a:headEnd/>
          <a:tailEnd/>
        </a:ln>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552450</xdr:colOff>
      <xdr:row>3</xdr:row>
      <xdr:rowOff>66675</xdr:rowOff>
    </xdr:from>
    <xdr:to>
      <xdr:col>1</xdr:col>
      <xdr:colOff>2962275</xdr:colOff>
      <xdr:row>28</xdr:row>
      <xdr:rowOff>152400</xdr:rowOff>
    </xdr:to>
    <xdr:pic>
      <xdr:nvPicPr>
        <xdr:cNvPr id="7190" name="Picture 4" descr="Avvio"/>
        <xdr:cNvPicPr>
          <a:picLocks noChangeAspect="1" noChangeArrowheads="1"/>
        </xdr:cNvPicPr>
      </xdr:nvPicPr>
      <xdr:blipFill>
        <a:blip xmlns:r="http://schemas.openxmlformats.org/officeDocument/2006/relationships" r:embed="rId1"/>
        <a:srcRect/>
        <a:stretch>
          <a:fillRect/>
        </a:stretch>
      </xdr:blipFill>
      <xdr:spPr bwMode="auto">
        <a:xfrm>
          <a:off x="1343025" y="723900"/>
          <a:ext cx="2409825" cy="4133850"/>
        </a:xfrm>
        <a:prstGeom prst="rect">
          <a:avLst/>
        </a:prstGeom>
        <a:noFill/>
        <a:ln w="9525">
          <a:noFill/>
          <a:miter lim="800000"/>
          <a:headEnd/>
          <a:tailEnd/>
        </a:ln>
      </xdr:spPr>
    </xdr:pic>
    <xdr:clientData/>
  </xdr:twoCellAnchor>
  <xdr:twoCellAnchor editAs="oneCell">
    <xdr:from>
      <xdr:col>1</xdr:col>
      <xdr:colOff>352425</xdr:colOff>
      <xdr:row>32</xdr:row>
      <xdr:rowOff>0</xdr:rowOff>
    </xdr:from>
    <xdr:to>
      <xdr:col>1</xdr:col>
      <xdr:colOff>3657600</xdr:colOff>
      <xdr:row>42</xdr:row>
      <xdr:rowOff>152400</xdr:rowOff>
    </xdr:to>
    <xdr:pic>
      <xdr:nvPicPr>
        <xdr:cNvPr id="7191" name="Picture 5" descr="AvvioEsegui"/>
        <xdr:cNvPicPr>
          <a:picLocks noChangeAspect="1" noChangeArrowheads="1"/>
        </xdr:cNvPicPr>
      </xdr:nvPicPr>
      <xdr:blipFill>
        <a:blip xmlns:r="http://schemas.openxmlformats.org/officeDocument/2006/relationships" r:embed="rId2"/>
        <a:srcRect/>
        <a:stretch>
          <a:fillRect/>
        </a:stretch>
      </xdr:blipFill>
      <xdr:spPr bwMode="auto">
        <a:xfrm>
          <a:off x="1143000" y="5514975"/>
          <a:ext cx="3305175" cy="1771650"/>
        </a:xfrm>
        <a:prstGeom prst="rect">
          <a:avLst/>
        </a:prstGeom>
        <a:noFill/>
        <a:ln w="9525">
          <a:noFill/>
          <a:miter lim="800000"/>
          <a:headEnd/>
          <a:tailEnd/>
        </a:ln>
      </xdr:spPr>
    </xdr:pic>
    <xdr:clientData/>
  </xdr:twoCellAnchor>
  <xdr:twoCellAnchor editAs="oneCell">
    <xdr:from>
      <xdr:col>1</xdr:col>
      <xdr:colOff>180975</xdr:colOff>
      <xdr:row>47</xdr:row>
      <xdr:rowOff>95250</xdr:rowOff>
    </xdr:from>
    <xdr:to>
      <xdr:col>1</xdr:col>
      <xdr:colOff>3324225</xdr:colOff>
      <xdr:row>54</xdr:row>
      <xdr:rowOff>114300</xdr:rowOff>
    </xdr:to>
    <xdr:pic>
      <xdr:nvPicPr>
        <xdr:cNvPr id="7192" name="Picture 6" descr="3Fogli"/>
        <xdr:cNvPicPr>
          <a:picLocks noChangeAspect="1" noChangeArrowheads="1"/>
        </xdr:cNvPicPr>
      </xdr:nvPicPr>
      <xdr:blipFill>
        <a:blip xmlns:r="http://schemas.openxmlformats.org/officeDocument/2006/relationships" r:embed="rId3"/>
        <a:srcRect/>
        <a:stretch>
          <a:fillRect/>
        </a:stretch>
      </xdr:blipFill>
      <xdr:spPr bwMode="auto">
        <a:xfrm>
          <a:off x="971550" y="8039100"/>
          <a:ext cx="3143250" cy="1152525"/>
        </a:xfrm>
        <a:prstGeom prst="rect">
          <a:avLst/>
        </a:prstGeom>
        <a:noFill/>
        <a:ln w="9525">
          <a:noFill/>
          <a:miter lim="800000"/>
          <a:headEnd/>
          <a:tailEnd/>
        </a:ln>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438150</xdr:colOff>
      <xdr:row>45</xdr:row>
      <xdr:rowOff>123825</xdr:rowOff>
    </xdr:from>
    <xdr:to>
      <xdr:col>13</xdr:col>
      <xdr:colOff>114300</xdr:colOff>
      <xdr:row>70</xdr:row>
      <xdr:rowOff>28575</xdr:rowOff>
    </xdr:to>
    <xdr:pic>
      <xdr:nvPicPr>
        <xdr:cNvPr id="2169" name="Picture 1" descr="FinestraExcel"/>
        <xdr:cNvPicPr>
          <a:picLocks noChangeAspect="1" noChangeArrowheads="1"/>
        </xdr:cNvPicPr>
      </xdr:nvPicPr>
      <xdr:blipFill>
        <a:blip xmlns:r="http://schemas.openxmlformats.org/officeDocument/2006/relationships" r:embed="rId1"/>
        <a:srcRect/>
        <a:stretch>
          <a:fillRect/>
        </a:stretch>
      </xdr:blipFill>
      <xdr:spPr bwMode="auto">
        <a:xfrm>
          <a:off x="1228725" y="7591425"/>
          <a:ext cx="7010400" cy="3952875"/>
        </a:xfrm>
        <a:prstGeom prst="rect">
          <a:avLst/>
        </a:prstGeom>
        <a:noFill/>
        <a:ln w="9525">
          <a:noFill/>
          <a:miter lim="800000"/>
          <a:headEnd/>
          <a:tailEnd/>
        </a:ln>
      </xdr:spPr>
    </xdr:pic>
    <xdr:clientData/>
  </xdr:twoCellAnchor>
  <xdr:twoCellAnchor editAs="oneCell">
    <xdr:from>
      <xdr:col>1</xdr:col>
      <xdr:colOff>142875</xdr:colOff>
      <xdr:row>6</xdr:row>
      <xdr:rowOff>104775</xdr:rowOff>
    </xdr:from>
    <xdr:to>
      <xdr:col>16</xdr:col>
      <xdr:colOff>504825</xdr:colOff>
      <xdr:row>39</xdr:row>
      <xdr:rowOff>38100</xdr:rowOff>
    </xdr:to>
    <xdr:pic>
      <xdr:nvPicPr>
        <xdr:cNvPr id="2170" name="Picture 3"/>
        <xdr:cNvPicPr>
          <a:picLocks noChangeAspect="1" noChangeArrowheads="1"/>
        </xdr:cNvPicPr>
      </xdr:nvPicPr>
      <xdr:blipFill>
        <a:blip xmlns:r="http://schemas.openxmlformats.org/officeDocument/2006/relationships" r:embed="rId2"/>
        <a:srcRect/>
        <a:stretch>
          <a:fillRect/>
        </a:stretch>
      </xdr:blipFill>
      <xdr:spPr bwMode="auto">
        <a:xfrm>
          <a:off x="933450" y="1247775"/>
          <a:ext cx="9525000" cy="5276850"/>
        </a:xfrm>
        <a:prstGeom prst="rect">
          <a:avLst/>
        </a:prstGeom>
        <a:noFill/>
        <a:ln w="1">
          <a:noFill/>
          <a:miter lim="800000"/>
          <a:headEnd/>
          <a:tailEnd/>
        </a:ln>
      </xdr:spPr>
    </xdr:pic>
    <xdr:clientData/>
  </xdr:twoCellAnchor>
  <xdr:twoCellAnchor editAs="oneCell">
    <xdr:from>
      <xdr:col>1</xdr:col>
      <xdr:colOff>266700</xdr:colOff>
      <xdr:row>73</xdr:row>
      <xdr:rowOff>9525</xdr:rowOff>
    </xdr:from>
    <xdr:to>
      <xdr:col>16</xdr:col>
      <xdr:colOff>628650</xdr:colOff>
      <xdr:row>105</xdr:row>
      <xdr:rowOff>104775</xdr:rowOff>
    </xdr:to>
    <xdr:pic>
      <xdr:nvPicPr>
        <xdr:cNvPr id="2171" name="Picture 5"/>
        <xdr:cNvPicPr>
          <a:picLocks noChangeAspect="1" noChangeArrowheads="1"/>
        </xdr:cNvPicPr>
      </xdr:nvPicPr>
      <xdr:blipFill>
        <a:blip xmlns:r="http://schemas.openxmlformats.org/officeDocument/2006/relationships" r:embed="rId3"/>
        <a:srcRect/>
        <a:stretch>
          <a:fillRect/>
        </a:stretch>
      </xdr:blipFill>
      <xdr:spPr bwMode="auto">
        <a:xfrm>
          <a:off x="1057275" y="12011025"/>
          <a:ext cx="9525000" cy="5276850"/>
        </a:xfrm>
        <a:prstGeom prst="rect">
          <a:avLst/>
        </a:prstGeom>
        <a:noFill/>
        <a:ln w="1">
          <a:noFill/>
          <a:miter lim="800000"/>
          <a:headEnd/>
          <a:tailEnd/>
        </a:ln>
      </xdr:spPr>
    </xdr:pic>
    <xdr:clientData/>
  </xdr:twoCellAnchor>
  <xdr:twoCellAnchor>
    <xdr:from>
      <xdr:col>7</xdr:col>
      <xdr:colOff>447675</xdr:colOff>
      <xdr:row>4</xdr:row>
      <xdr:rowOff>9525</xdr:rowOff>
    </xdr:from>
    <xdr:to>
      <xdr:col>8</xdr:col>
      <xdr:colOff>57150</xdr:colOff>
      <xdr:row>6</xdr:row>
      <xdr:rowOff>104775</xdr:rowOff>
    </xdr:to>
    <xdr:sp macro="" textlink="">
      <xdr:nvSpPr>
        <xdr:cNvPr id="2172" name="Line 5"/>
        <xdr:cNvSpPr>
          <a:spLocks noChangeShapeType="1"/>
        </xdr:cNvSpPr>
      </xdr:nvSpPr>
      <xdr:spPr bwMode="auto">
        <a:xfrm>
          <a:off x="4914900" y="828675"/>
          <a:ext cx="219075" cy="419100"/>
        </a:xfrm>
        <a:prstGeom prst="line">
          <a:avLst/>
        </a:prstGeom>
        <a:noFill/>
        <a:ln w="9525">
          <a:solidFill>
            <a:srgbClr val="FF0000"/>
          </a:solidFill>
          <a:round/>
          <a:headEnd/>
          <a:tailEnd type="triangle" w="med" len="med"/>
        </a:ln>
      </xdr:spPr>
    </xdr:sp>
    <xdr:clientData/>
  </xdr:twoCellAnchor>
  <xdr:twoCellAnchor>
    <xdr:from>
      <xdr:col>9</xdr:col>
      <xdr:colOff>209550</xdr:colOff>
      <xdr:row>3</xdr:row>
      <xdr:rowOff>152400</xdr:rowOff>
    </xdr:from>
    <xdr:to>
      <xdr:col>9</xdr:col>
      <xdr:colOff>485775</xdr:colOff>
      <xdr:row>7</xdr:row>
      <xdr:rowOff>0</xdr:rowOff>
    </xdr:to>
    <xdr:sp macro="" textlink="">
      <xdr:nvSpPr>
        <xdr:cNvPr id="2173" name="Line 6"/>
        <xdr:cNvSpPr>
          <a:spLocks noChangeShapeType="1"/>
        </xdr:cNvSpPr>
      </xdr:nvSpPr>
      <xdr:spPr bwMode="auto">
        <a:xfrm flipH="1">
          <a:off x="5895975" y="809625"/>
          <a:ext cx="276225" cy="495300"/>
        </a:xfrm>
        <a:prstGeom prst="line">
          <a:avLst/>
        </a:prstGeom>
        <a:noFill/>
        <a:ln w="9525">
          <a:solidFill>
            <a:srgbClr val="FF0000"/>
          </a:solidFill>
          <a:round/>
          <a:headEnd/>
          <a:tailEnd type="triangle" w="med" len="med"/>
        </a:ln>
      </xdr:spPr>
    </xdr:sp>
    <xdr:clientData/>
  </xdr:twoCellAnchor>
  <xdr:twoCellAnchor>
    <xdr:from>
      <xdr:col>15</xdr:col>
      <xdr:colOff>447675</xdr:colOff>
      <xdr:row>4</xdr:row>
      <xdr:rowOff>9525</xdr:rowOff>
    </xdr:from>
    <xdr:to>
      <xdr:col>16</xdr:col>
      <xdr:colOff>57150</xdr:colOff>
      <xdr:row>6</xdr:row>
      <xdr:rowOff>104775</xdr:rowOff>
    </xdr:to>
    <xdr:sp macro="" textlink="">
      <xdr:nvSpPr>
        <xdr:cNvPr id="2174" name="Line 7"/>
        <xdr:cNvSpPr>
          <a:spLocks noChangeShapeType="1"/>
        </xdr:cNvSpPr>
      </xdr:nvSpPr>
      <xdr:spPr bwMode="auto">
        <a:xfrm>
          <a:off x="9791700" y="828675"/>
          <a:ext cx="219075" cy="419100"/>
        </a:xfrm>
        <a:prstGeom prst="line">
          <a:avLst/>
        </a:prstGeom>
        <a:noFill/>
        <a:ln w="9525">
          <a:solidFill>
            <a:srgbClr val="FF0000"/>
          </a:solidFill>
          <a:round/>
          <a:headEnd/>
          <a:tailEnd type="triangle" w="med" len="med"/>
        </a:ln>
      </xdr:spPr>
    </xdr:sp>
    <xdr:clientData/>
  </xdr:twoCellAnchor>
  <xdr:twoCellAnchor>
    <xdr:from>
      <xdr:col>13</xdr:col>
      <xdr:colOff>104775</xdr:colOff>
      <xdr:row>5</xdr:row>
      <xdr:rowOff>142875</xdr:rowOff>
    </xdr:from>
    <xdr:to>
      <xdr:col>15</xdr:col>
      <xdr:colOff>495300</xdr:colOff>
      <xdr:row>8</xdr:row>
      <xdr:rowOff>104775</xdr:rowOff>
    </xdr:to>
    <xdr:sp macro="" textlink="">
      <xdr:nvSpPr>
        <xdr:cNvPr id="2175" name="Line 8"/>
        <xdr:cNvSpPr>
          <a:spLocks noChangeShapeType="1"/>
        </xdr:cNvSpPr>
      </xdr:nvSpPr>
      <xdr:spPr bwMode="auto">
        <a:xfrm>
          <a:off x="8229600" y="1123950"/>
          <a:ext cx="1609725" cy="447675"/>
        </a:xfrm>
        <a:prstGeom prst="line">
          <a:avLst/>
        </a:prstGeom>
        <a:noFill/>
        <a:ln w="9525">
          <a:solidFill>
            <a:srgbClr val="FF0000"/>
          </a:solidFill>
          <a:round/>
          <a:headEnd/>
          <a:tailEnd type="triangle" w="med" len="med"/>
        </a:ln>
      </xdr:spPr>
    </xdr:sp>
    <xdr:clientData/>
  </xdr:twoCellAnchor>
  <xdr:twoCellAnchor>
    <xdr:from>
      <xdr:col>16</xdr:col>
      <xdr:colOff>504825</xdr:colOff>
      <xdr:row>7</xdr:row>
      <xdr:rowOff>76200</xdr:rowOff>
    </xdr:from>
    <xdr:to>
      <xdr:col>17</xdr:col>
      <xdr:colOff>0</xdr:colOff>
      <xdr:row>7</xdr:row>
      <xdr:rowOff>76200</xdr:rowOff>
    </xdr:to>
    <xdr:sp macro="" textlink="">
      <xdr:nvSpPr>
        <xdr:cNvPr id="2176" name="Line 9"/>
        <xdr:cNvSpPr>
          <a:spLocks noChangeShapeType="1"/>
        </xdr:cNvSpPr>
      </xdr:nvSpPr>
      <xdr:spPr bwMode="auto">
        <a:xfrm flipH="1" flipV="1">
          <a:off x="10458450" y="1381125"/>
          <a:ext cx="485775" cy="0"/>
        </a:xfrm>
        <a:prstGeom prst="line">
          <a:avLst/>
        </a:prstGeom>
        <a:noFill/>
        <a:ln w="9525">
          <a:solidFill>
            <a:srgbClr val="FF0000"/>
          </a:solidFill>
          <a:round/>
          <a:headEnd/>
          <a:tailEnd type="triangle" w="med" len="med"/>
        </a:ln>
      </xdr:spPr>
    </xdr:sp>
    <xdr:clientData/>
  </xdr:twoCellAnchor>
  <xdr:twoCellAnchor>
    <xdr:from>
      <xdr:col>16</xdr:col>
      <xdr:colOff>523875</xdr:colOff>
      <xdr:row>8</xdr:row>
      <xdr:rowOff>76200</xdr:rowOff>
    </xdr:from>
    <xdr:to>
      <xdr:col>17</xdr:col>
      <xdr:colOff>9525</xdr:colOff>
      <xdr:row>8</xdr:row>
      <xdr:rowOff>142875</xdr:rowOff>
    </xdr:to>
    <xdr:sp macro="" textlink="">
      <xdr:nvSpPr>
        <xdr:cNvPr id="2177" name="Line 12"/>
        <xdr:cNvSpPr>
          <a:spLocks noChangeShapeType="1"/>
        </xdr:cNvSpPr>
      </xdr:nvSpPr>
      <xdr:spPr bwMode="auto">
        <a:xfrm flipH="1">
          <a:off x="10477500" y="1543050"/>
          <a:ext cx="476250" cy="66675"/>
        </a:xfrm>
        <a:prstGeom prst="line">
          <a:avLst/>
        </a:prstGeom>
        <a:noFill/>
        <a:ln w="9525">
          <a:solidFill>
            <a:srgbClr val="FF0000"/>
          </a:solidFill>
          <a:round/>
          <a:headEnd/>
          <a:tailEnd type="triangle" w="med" len="med"/>
        </a:ln>
      </xdr:spPr>
    </xdr:sp>
    <xdr:clientData/>
  </xdr:twoCellAnchor>
  <xdr:twoCellAnchor editAs="oneCell">
    <xdr:from>
      <xdr:col>1</xdr:col>
      <xdr:colOff>381000</xdr:colOff>
      <xdr:row>108</xdr:row>
      <xdr:rowOff>104775</xdr:rowOff>
    </xdr:from>
    <xdr:to>
      <xdr:col>16</xdr:col>
      <xdr:colOff>742950</xdr:colOff>
      <xdr:row>141</xdr:row>
      <xdr:rowOff>38100</xdr:rowOff>
    </xdr:to>
    <xdr:pic>
      <xdr:nvPicPr>
        <xdr:cNvPr id="2178" name="Picture 6"/>
        <xdr:cNvPicPr>
          <a:picLocks noChangeAspect="1" noChangeArrowheads="1"/>
        </xdr:cNvPicPr>
      </xdr:nvPicPr>
      <xdr:blipFill>
        <a:blip xmlns:r="http://schemas.openxmlformats.org/officeDocument/2006/relationships" r:embed="rId4"/>
        <a:srcRect/>
        <a:stretch>
          <a:fillRect/>
        </a:stretch>
      </xdr:blipFill>
      <xdr:spPr bwMode="auto">
        <a:xfrm>
          <a:off x="1171575" y="17773650"/>
          <a:ext cx="9525000" cy="5276850"/>
        </a:xfrm>
        <a:prstGeom prst="rect">
          <a:avLst/>
        </a:prstGeom>
        <a:noFill/>
        <a:ln w="1">
          <a:noFill/>
          <a:miter lim="800000"/>
          <a:headEnd/>
          <a:tailEnd/>
        </a:ln>
      </xdr:spPr>
    </xdr:pic>
    <xdr:clientData/>
  </xdr:twoCellAnchor>
  <xdr:twoCellAnchor editAs="oneCell">
    <xdr:from>
      <xdr:col>1</xdr:col>
      <xdr:colOff>466725</xdr:colOff>
      <xdr:row>146</xdr:row>
      <xdr:rowOff>57150</xdr:rowOff>
    </xdr:from>
    <xdr:to>
      <xdr:col>16</xdr:col>
      <xdr:colOff>828675</xdr:colOff>
      <xdr:row>178</xdr:row>
      <xdr:rowOff>152400</xdr:rowOff>
    </xdr:to>
    <xdr:pic>
      <xdr:nvPicPr>
        <xdr:cNvPr id="2179" name="Picture 7"/>
        <xdr:cNvPicPr>
          <a:picLocks noChangeAspect="1" noChangeArrowheads="1"/>
        </xdr:cNvPicPr>
      </xdr:nvPicPr>
      <xdr:blipFill>
        <a:blip xmlns:r="http://schemas.openxmlformats.org/officeDocument/2006/relationships" r:embed="rId5"/>
        <a:srcRect/>
        <a:stretch>
          <a:fillRect/>
        </a:stretch>
      </xdr:blipFill>
      <xdr:spPr bwMode="auto">
        <a:xfrm>
          <a:off x="1257300" y="23879175"/>
          <a:ext cx="9525000" cy="5276850"/>
        </a:xfrm>
        <a:prstGeom prst="rect">
          <a:avLst/>
        </a:prstGeom>
        <a:noFill/>
        <a:ln w="1">
          <a:noFill/>
          <a:miter lim="800000"/>
          <a:headEnd/>
          <a:tailEnd/>
        </a:ln>
      </xdr:spPr>
    </xdr:pic>
    <xdr:clientData/>
  </xdr:twoCellAnchor>
  <xdr:twoCellAnchor editAs="oneCell">
    <xdr:from>
      <xdr:col>2</xdr:col>
      <xdr:colOff>0</xdr:colOff>
      <xdr:row>183</xdr:row>
      <xdr:rowOff>19050</xdr:rowOff>
    </xdr:from>
    <xdr:to>
      <xdr:col>17</xdr:col>
      <xdr:colOff>0</xdr:colOff>
      <xdr:row>215</xdr:row>
      <xdr:rowOff>114300</xdr:rowOff>
    </xdr:to>
    <xdr:pic>
      <xdr:nvPicPr>
        <xdr:cNvPr id="2180" name="Picture 8"/>
        <xdr:cNvPicPr>
          <a:picLocks noChangeAspect="1" noChangeArrowheads="1"/>
        </xdr:cNvPicPr>
      </xdr:nvPicPr>
      <xdr:blipFill>
        <a:blip xmlns:r="http://schemas.openxmlformats.org/officeDocument/2006/relationships" r:embed="rId6"/>
        <a:srcRect/>
        <a:stretch>
          <a:fillRect/>
        </a:stretch>
      </xdr:blipFill>
      <xdr:spPr bwMode="auto">
        <a:xfrm>
          <a:off x="1419225" y="29832300"/>
          <a:ext cx="9525000" cy="5276850"/>
        </a:xfrm>
        <a:prstGeom prst="rect">
          <a:avLst/>
        </a:prstGeom>
        <a:noFill/>
        <a:ln w="1">
          <a:noFill/>
          <a:miter lim="800000"/>
          <a:headEnd/>
          <a:tailEnd/>
        </a:ln>
      </xdr:spPr>
    </xdr:pic>
    <xdr:clientData/>
  </xdr:twoCellAnchor>
  <xdr:twoCellAnchor editAs="oneCell">
    <xdr:from>
      <xdr:col>1</xdr:col>
      <xdr:colOff>476250</xdr:colOff>
      <xdr:row>222</xdr:row>
      <xdr:rowOff>95250</xdr:rowOff>
    </xdr:from>
    <xdr:to>
      <xdr:col>16</xdr:col>
      <xdr:colOff>838200</xdr:colOff>
      <xdr:row>255</xdr:row>
      <xdr:rowOff>28575</xdr:rowOff>
    </xdr:to>
    <xdr:pic>
      <xdr:nvPicPr>
        <xdr:cNvPr id="2181" name="Picture 9"/>
        <xdr:cNvPicPr>
          <a:picLocks noChangeAspect="1" noChangeArrowheads="1"/>
        </xdr:cNvPicPr>
      </xdr:nvPicPr>
      <xdr:blipFill>
        <a:blip xmlns:r="http://schemas.openxmlformats.org/officeDocument/2006/relationships" r:embed="rId7"/>
        <a:srcRect/>
        <a:stretch>
          <a:fillRect/>
        </a:stretch>
      </xdr:blipFill>
      <xdr:spPr bwMode="auto">
        <a:xfrm>
          <a:off x="1266825" y="36223575"/>
          <a:ext cx="9525000" cy="5276850"/>
        </a:xfrm>
        <a:prstGeom prst="rect">
          <a:avLst/>
        </a:prstGeom>
        <a:noFill/>
        <a:ln w="1">
          <a:noFill/>
          <a:miter lim="800000"/>
          <a:headEnd/>
          <a:tailEnd/>
        </a:ln>
      </xdr:spPr>
    </xdr:pic>
    <xdr:clientData/>
  </xdr:twoCellAnchor>
  <xdr:twoCellAnchor editAs="oneCell">
    <xdr:from>
      <xdr:col>2</xdr:col>
      <xdr:colOff>0</xdr:colOff>
      <xdr:row>260</xdr:row>
      <xdr:rowOff>133350</xdr:rowOff>
    </xdr:from>
    <xdr:to>
      <xdr:col>17</xdr:col>
      <xdr:colOff>0</xdr:colOff>
      <xdr:row>293</xdr:row>
      <xdr:rowOff>66675</xdr:rowOff>
    </xdr:to>
    <xdr:pic>
      <xdr:nvPicPr>
        <xdr:cNvPr id="2182" name="Picture 10"/>
        <xdr:cNvPicPr>
          <a:picLocks noChangeAspect="1" noChangeArrowheads="1"/>
        </xdr:cNvPicPr>
      </xdr:nvPicPr>
      <xdr:blipFill>
        <a:blip xmlns:r="http://schemas.openxmlformats.org/officeDocument/2006/relationships" r:embed="rId8"/>
        <a:srcRect/>
        <a:stretch>
          <a:fillRect/>
        </a:stretch>
      </xdr:blipFill>
      <xdr:spPr bwMode="auto">
        <a:xfrm>
          <a:off x="1419225" y="42414825"/>
          <a:ext cx="9525000" cy="5276850"/>
        </a:xfrm>
        <a:prstGeom prst="rect">
          <a:avLst/>
        </a:prstGeom>
        <a:noFill/>
        <a:ln w="1">
          <a:noFill/>
          <a:miter lim="800000"/>
          <a:headEnd/>
          <a:tailEnd/>
        </a:ln>
      </xdr:spPr>
    </xdr:pic>
    <xdr:clientData/>
  </xdr:twoCellAnchor>
  <xdr:twoCellAnchor>
    <xdr:from>
      <xdr:col>16</xdr:col>
      <xdr:colOff>57150</xdr:colOff>
      <xdr:row>11</xdr:row>
      <xdr:rowOff>76200</xdr:rowOff>
    </xdr:from>
    <xdr:to>
      <xdr:col>16</xdr:col>
      <xdr:colOff>962025</xdr:colOff>
      <xdr:row>11</xdr:row>
      <xdr:rowOff>85725</xdr:rowOff>
    </xdr:to>
    <xdr:sp macro="" textlink="">
      <xdr:nvSpPr>
        <xdr:cNvPr id="2183" name="Line 18"/>
        <xdr:cNvSpPr>
          <a:spLocks noChangeShapeType="1"/>
        </xdr:cNvSpPr>
      </xdr:nvSpPr>
      <xdr:spPr bwMode="auto">
        <a:xfrm flipH="1">
          <a:off x="10010775" y="2028825"/>
          <a:ext cx="904875" cy="9525"/>
        </a:xfrm>
        <a:prstGeom prst="line">
          <a:avLst/>
        </a:prstGeom>
        <a:noFill/>
        <a:ln w="9525">
          <a:solidFill>
            <a:srgbClr val="FF0000"/>
          </a:solidFill>
          <a:round/>
          <a:headEnd/>
          <a:tailEnd type="triangle" w="med" len="med"/>
        </a:ln>
      </xdr:spPr>
    </xdr:sp>
    <xdr:clientData/>
  </xdr:twoCellAnchor>
  <xdr:twoCellAnchor>
    <xdr:from>
      <xdr:col>14</xdr:col>
      <xdr:colOff>47625</xdr:colOff>
      <xdr:row>15</xdr:row>
      <xdr:rowOff>76200</xdr:rowOff>
    </xdr:from>
    <xdr:to>
      <xdr:col>16</xdr:col>
      <xdr:colOff>942975</xdr:colOff>
      <xdr:row>15</xdr:row>
      <xdr:rowOff>76200</xdr:rowOff>
    </xdr:to>
    <xdr:sp macro="" textlink="">
      <xdr:nvSpPr>
        <xdr:cNvPr id="2184" name="Line 64"/>
        <xdr:cNvSpPr>
          <a:spLocks noChangeShapeType="1"/>
        </xdr:cNvSpPr>
      </xdr:nvSpPr>
      <xdr:spPr bwMode="auto">
        <a:xfrm flipH="1">
          <a:off x="8782050" y="2676525"/>
          <a:ext cx="2114550" cy="0"/>
        </a:xfrm>
        <a:prstGeom prst="line">
          <a:avLst/>
        </a:prstGeom>
        <a:noFill/>
        <a:ln w="9525">
          <a:solidFill>
            <a:srgbClr val="FF0000"/>
          </a:solidFill>
          <a:round/>
          <a:headEnd/>
          <a:tailEnd type="triangle" w="med" len="med"/>
        </a:ln>
      </xdr:spPr>
    </xdr:sp>
    <xdr:clientData/>
  </xdr:twoCellAnchor>
  <xdr:twoCellAnchor>
    <xdr:from>
      <xdr:col>16</xdr:col>
      <xdr:colOff>381000</xdr:colOff>
      <xdr:row>20</xdr:row>
      <xdr:rowOff>95250</xdr:rowOff>
    </xdr:from>
    <xdr:to>
      <xdr:col>17</xdr:col>
      <xdr:colOff>9525</xdr:colOff>
      <xdr:row>25</xdr:row>
      <xdr:rowOff>57150</xdr:rowOff>
    </xdr:to>
    <xdr:sp macro="" textlink="">
      <xdr:nvSpPr>
        <xdr:cNvPr id="2185" name="Line 65"/>
        <xdr:cNvSpPr>
          <a:spLocks noChangeShapeType="1"/>
        </xdr:cNvSpPr>
      </xdr:nvSpPr>
      <xdr:spPr bwMode="auto">
        <a:xfrm flipH="1">
          <a:off x="10334625" y="3505200"/>
          <a:ext cx="619125" cy="771525"/>
        </a:xfrm>
        <a:prstGeom prst="line">
          <a:avLst/>
        </a:prstGeom>
        <a:noFill/>
        <a:ln w="9525">
          <a:solidFill>
            <a:srgbClr val="FF0000"/>
          </a:solidFill>
          <a:round/>
          <a:headEnd/>
          <a:tailEnd type="triangle" w="med" len="med"/>
        </a:ln>
      </xdr:spPr>
    </xdr:sp>
    <xdr:clientData/>
  </xdr:twoCellAnchor>
  <xdr:twoCellAnchor>
    <xdr:from>
      <xdr:col>10</xdr:col>
      <xdr:colOff>9525</xdr:colOff>
      <xdr:row>26</xdr:row>
      <xdr:rowOff>85725</xdr:rowOff>
    </xdr:from>
    <xdr:to>
      <xdr:col>16</xdr:col>
      <xdr:colOff>952500</xdr:colOff>
      <xdr:row>26</xdr:row>
      <xdr:rowOff>85725</xdr:rowOff>
    </xdr:to>
    <xdr:sp macro="" textlink="">
      <xdr:nvSpPr>
        <xdr:cNvPr id="2186" name="Line 66"/>
        <xdr:cNvSpPr>
          <a:spLocks noChangeShapeType="1"/>
        </xdr:cNvSpPr>
      </xdr:nvSpPr>
      <xdr:spPr bwMode="auto">
        <a:xfrm flipH="1">
          <a:off x="6305550" y="4467225"/>
          <a:ext cx="4600575" cy="0"/>
        </a:xfrm>
        <a:prstGeom prst="line">
          <a:avLst/>
        </a:prstGeom>
        <a:noFill/>
        <a:ln w="9525">
          <a:solidFill>
            <a:srgbClr val="FF0000"/>
          </a:solidFill>
          <a:round/>
          <a:headEnd/>
          <a:tailEnd type="triangle" w="med" len="med"/>
        </a:ln>
      </xdr:spPr>
    </xdr:sp>
    <xdr:clientData/>
  </xdr:twoCellAnchor>
  <xdr:twoCellAnchor>
    <xdr:from>
      <xdr:col>9</xdr:col>
      <xdr:colOff>123825</xdr:colOff>
      <xdr:row>37</xdr:row>
      <xdr:rowOff>85725</xdr:rowOff>
    </xdr:from>
    <xdr:to>
      <xdr:col>16</xdr:col>
      <xdr:colOff>914400</xdr:colOff>
      <xdr:row>37</xdr:row>
      <xdr:rowOff>114300</xdr:rowOff>
    </xdr:to>
    <xdr:sp macro="" textlink="">
      <xdr:nvSpPr>
        <xdr:cNvPr id="2187" name="Line 67"/>
        <xdr:cNvSpPr>
          <a:spLocks noChangeShapeType="1"/>
        </xdr:cNvSpPr>
      </xdr:nvSpPr>
      <xdr:spPr bwMode="auto">
        <a:xfrm flipH="1" flipV="1">
          <a:off x="5810250" y="6248400"/>
          <a:ext cx="5057775" cy="28575"/>
        </a:xfrm>
        <a:prstGeom prst="line">
          <a:avLst/>
        </a:prstGeom>
        <a:noFill/>
        <a:ln w="9525">
          <a:solidFill>
            <a:srgbClr val="FF0000"/>
          </a:solidFill>
          <a:round/>
          <a:headEnd/>
          <a:tailEnd type="triangle" w="med" len="med"/>
        </a:ln>
      </xdr:spPr>
    </xdr:sp>
    <xdr:clientData/>
  </xdr:twoCellAnchor>
  <xdr:twoCellAnchor>
    <xdr:from>
      <xdr:col>15</xdr:col>
      <xdr:colOff>428625</xdr:colOff>
      <xdr:row>38</xdr:row>
      <xdr:rowOff>104775</xdr:rowOff>
    </xdr:from>
    <xdr:to>
      <xdr:col>16</xdr:col>
      <xdr:colOff>885825</xdr:colOff>
      <xdr:row>38</xdr:row>
      <xdr:rowOff>104775</xdr:rowOff>
    </xdr:to>
    <xdr:sp macro="" textlink="">
      <xdr:nvSpPr>
        <xdr:cNvPr id="2188" name="Line 68"/>
        <xdr:cNvSpPr>
          <a:spLocks noChangeShapeType="1"/>
        </xdr:cNvSpPr>
      </xdr:nvSpPr>
      <xdr:spPr bwMode="auto">
        <a:xfrm flipH="1">
          <a:off x="9772650" y="6429375"/>
          <a:ext cx="1066800" cy="0"/>
        </a:xfrm>
        <a:prstGeom prst="line">
          <a:avLst/>
        </a:prstGeom>
        <a:noFill/>
        <a:ln w="9525">
          <a:solidFill>
            <a:srgbClr val="FF0000"/>
          </a:solidFill>
          <a:round/>
          <a:headEnd/>
          <a:tailEnd type="triangle" w="med" len="med"/>
        </a:ln>
      </xdr:spPr>
    </xdr:sp>
    <xdr:clientData/>
  </xdr:twoCellAnchor>
  <xdr:twoCellAnchor>
    <xdr:from>
      <xdr:col>12</xdr:col>
      <xdr:colOff>371475</xdr:colOff>
      <xdr:row>37</xdr:row>
      <xdr:rowOff>114300</xdr:rowOff>
    </xdr:from>
    <xdr:to>
      <xdr:col>13</xdr:col>
      <xdr:colOff>171450</xdr:colOff>
      <xdr:row>41</xdr:row>
      <xdr:rowOff>9525</xdr:rowOff>
    </xdr:to>
    <xdr:sp macro="" textlink="">
      <xdr:nvSpPr>
        <xdr:cNvPr id="2189" name="Line 69"/>
        <xdr:cNvSpPr>
          <a:spLocks noChangeShapeType="1"/>
        </xdr:cNvSpPr>
      </xdr:nvSpPr>
      <xdr:spPr bwMode="auto">
        <a:xfrm flipH="1" flipV="1">
          <a:off x="7886700" y="6276975"/>
          <a:ext cx="409575" cy="542925"/>
        </a:xfrm>
        <a:prstGeom prst="line">
          <a:avLst/>
        </a:prstGeom>
        <a:noFill/>
        <a:ln w="9525">
          <a:solidFill>
            <a:srgbClr val="FF0000"/>
          </a:solidFill>
          <a:round/>
          <a:headEnd/>
          <a:tailEnd type="triangle" w="med" len="med"/>
        </a:ln>
      </xdr:spPr>
    </xdr:sp>
    <xdr:clientData/>
  </xdr:twoCellAnchor>
  <xdr:twoCellAnchor>
    <xdr:from>
      <xdr:col>5</xdr:col>
      <xdr:colOff>400050</xdr:colOff>
      <xdr:row>16</xdr:row>
      <xdr:rowOff>114300</xdr:rowOff>
    </xdr:from>
    <xdr:to>
      <xdr:col>6</xdr:col>
      <xdr:colOff>304800</xdr:colOff>
      <xdr:row>40</xdr:row>
      <xdr:rowOff>28575</xdr:rowOff>
    </xdr:to>
    <xdr:sp macro="" textlink="">
      <xdr:nvSpPr>
        <xdr:cNvPr id="2190" name="Line 70"/>
        <xdr:cNvSpPr>
          <a:spLocks noChangeShapeType="1"/>
        </xdr:cNvSpPr>
      </xdr:nvSpPr>
      <xdr:spPr bwMode="auto">
        <a:xfrm flipV="1">
          <a:off x="3648075" y="2876550"/>
          <a:ext cx="514350" cy="3800475"/>
        </a:xfrm>
        <a:prstGeom prst="line">
          <a:avLst/>
        </a:prstGeom>
        <a:noFill/>
        <a:ln w="9525">
          <a:solidFill>
            <a:srgbClr val="FF0000"/>
          </a:solidFill>
          <a:round/>
          <a:headEnd/>
          <a:tailEnd type="triangle" w="med" len="med"/>
        </a:ln>
      </xdr:spPr>
    </xdr:sp>
    <xdr:clientData/>
  </xdr:twoCellAnchor>
  <xdr:twoCellAnchor>
    <xdr:from>
      <xdr:col>1</xdr:col>
      <xdr:colOff>352425</xdr:colOff>
      <xdr:row>31</xdr:row>
      <xdr:rowOff>66675</xdr:rowOff>
    </xdr:from>
    <xdr:to>
      <xdr:col>2</xdr:col>
      <xdr:colOff>295275</xdr:colOff>
      <xdr:row>40</xdr:row>
      <xdr:rowOff>19050</xdr:rowOff>
    </xdr:to>
    <xdr:sp macro="" textlink="">
      <xdr:nvSpPr>
        <xdr:cNvPr id="2191" name="Line 71"/>
        <xdr:cNvSpPr>
          <a:spLocks noChangeShapeType="1"/>
        </xdr:cNvSpPr>
      </xdr:nvSpPr>
      <xdr:spPr bwMode="auto">
        <a:xfrm flipH="1" flipV="1">
          <a:off x="1143000" y="5257800"/>
          <a:ext cx="571500" cy="1409700"/>
        </a:xfrm>
        <a:prstGeom prst="line">
          <a:avLst/>
        </a:prstGeom>
        <a:noFill/>
        <a:ln w="9525">
          <a:solidFill>
            <a:srgbClr val="FF0000"/>
          </a:solidFill>
          <a:round/>
          <a:headEnd/>
          <a:tailEnd type="triangle" w="med" len="med"/>
        </a:ln>
      </xdr:spPr>
    </xdr:sp>
    <xdr:clientData/>
  </xdr:twoCellAnchor>
  <xdr:twoCellAnchor>
    <xdr:from>
      <xdr:col>3</xdr:col>
      <xdr:colOff>400050</xdr:colOff>
      <xdr:row>37</xdr:row>
      <xdr:rowOff>66675</xdr:rowOff>
    </xdr:from>
    <xdr:to>
      <xdr:col>3</xdr:col>
      <xdr:colOff>495300</xdr:colOff>
      <xdr:row>41</xdr:row>
      <xdr:rowOff>0</xdr:rowOff>
    </xdr:to>
    <xdr:sp macro="" textlink="">
      <xdr:nvSpPr>
        <xdr:cNvPr id="2192" name="Line 72"/>
        <xdr:cNvSpPr>
          <a:spLocks noChangeShapeType="1"/>
        </xdr:cNvSpPr>
      </xdr:nvSpPr>
      <xdr:spPr bwMode="auto">
        <a:xfrm flipH="1" flipV="1">
          <a:off x="2428875" y="6229350"/>
          <a:ext cx="95250" cy="581025"/>
        </a:xfrm>
        <a:prstGeom prst="line">
          <a:avLst/>
        </a:prstGeom>
        <a:noFill/>
        <a:ln w="9525">
          <a:solidFill>
            <a:srgbClr val="FF0000"/>
          </a:solidFill>
          <a:round/>
          <a:headEnd/>
          <a:tailEnd type="triangle" w="med" len="med"/>
        </a:ln>
      </xdr:spPr>
    </xdr:sp>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1</xdr:col>
      <xdr:colOff>314325</xdr:colOff>
      <xdr:row>3</xdr:row>
      <xdr:rowOff>142875</xdr:rowOff>
    </xdr:to>
    <xdr:sp macro="" textlink="">
      <xdr:nvSpPr>
        <xdr:cNvPr id="15421" name="AutoShape 1" descr="Mostra">
          <a:hlinkClick xmlns:r="http://schemas.openxmlformats.org/officeDocument/2006/relationships" r:id=""/>
        </xdr:cNvPr>
        <xdr:cNvSpPr>
          <a:spLocks noChangeAspect="1" noChangeArrowheads="1"/>
        </xdr:cNvSpPr>
      </xdr:nvSpPr>
      <xdr:spPr bwMode="auto">
        <a:xfrm>
          <a:off x="723900" y="495300"/>
          <a:ext cx="314325" cy="628650"/>
        </a:xfrm>
        <a:prstGeom prst="rect">
          <a:avLst/>
        </a:prstGeom>
        <a:noFill/>
        <a:ln w="9525">
          <a:noFill/>
          <a:miter lim="800000"/>
          <a:headEnd/>
          <a:tailEnd/>
        </a:ln>
      </xdr:spPr>
    </xdr:sp>
    <xdr:clientData/>
  </xdr:twoCellAnchor>
  <xdr:twoCellAnchor editAs="oneCell">
    <xdr:from>
      <xdr:col>1</xdr:col>
      <xdr:colOff>4762500</xdr:colOff>
      <xdr:row>43</xdr:row>
      <xdr:rowOff>95250</xdr:rowOff>
    </xdr:from>
    <xdr:to>
      <xdr:col>5</xdr:col>
      <xdr:colOff>171450</xdr:colOff>
      <xdr:row>67</xdr:row>
      <xdr:rowOff>133350</xdr:rowOff>
    </xdr:to>
    <xdr:pic>
      <xdr:nvPicPr>
        <xdr:cNvPr id="15422" name="Picture 2"/>
        <xdr:cNvPicPr>
          <a:picLocks noChangeAspect="1" noChangeArrowheads="1"/>
        </xdr:cNvPicPr>
      </xdr:nvPicPr>
      <xdr:blipFill>
        <a:blip xmlns:r="http://schemas.openxmlformats.org/officeDocument/2006/relationships" r:embed="rId1"/>
        <a:srcRect/>
        <a:stretch>
          <a:fillRect/>
        </a:stretch>
      </xdr:blipFill>
      <xdr:spPr bwMode="auto">
        <a:xfrm>
          <a:off x="5486400" y="7553325"/>
          <a:ext cx="3800475" cy="3990975"/>
        </a:xfrm>
        <a:prstGeom prst="rect">
          <a:avLst/>
        </a:prstGeom>
        <a:noFill/>
        <a:ln w="1">
          <a:noFill/>
          <a:miter lim="800000"/>
          <a:headEnd/>
          <a:tailEnd/>
        </a:ln>
      </xdr:spPr>
    </xdr:pic>
    <xdr:clientData/>
  </xdr:twoCellAnchor>
  <xdr:twoCellAnchor editAs="oneCell">
    <xdr:from>
      <xdr:col>1</xdr:col>
      <xdr:colOff>0</xdr:colOff>
      <xdr:row>2</xdr:row>
      <xdr:rowOff>0</xdr:rowOff>
    </xdr:from>
    <xdr:to>
      <xdr:col>1</xdr:col>
      <xdr:colOff>314325</xdr:colOff>
      <xdr:row>3</xdr:row>
      <xdr:rowOff>142875</xdr:rowOff>
    </xdr:to>
    <xdr:sp macro="" textlink="">
      <xdr:nvSpPr>
        <xdr:cNvPr id="15423" name="AutoShape 8" descr="Mostra">
          <a:hlinkClick xmlns:r="http://schemas.openxmlformats.org/officeDocument/2006/relationships" r:id=""/>
        </xdr:cNvPr>
        <xdr:cNvSpPr>
          <a:spLocks noChangeAspect="1" noChangeArrowheads="1"/>
        </xdr:cNvSpPr>
      </xdr:nvSpPr>
      <xdr:spPr bwMode="auto">
        <a:xfrm>
          <a:off x="723900" y="495300"/>
          <a:ext cx="314325" cy="628650"/>
        </a:xfrm>
        <a:prstGeom prst="rect">
          <a:avLst/>
        </a:prstGeom>
        <a:noFill/>
        <a:ln w="9525">
          <a:noFill/>
          <a:miter lim="800000"/>
          <a:headEnd/>
          <a:tailEnd/>
        </a:ln>
      </xdr:spPr>
    </xdr:sp>
    <xdr:clientData/>
  </xdr:twoCellAnchor>
  <xdr:twoCellAnchor editAs="oneCell">
    <xdr:from>
      <xdr:col>1</xdr:col>
      <xdr:colOff>104775</xdr:colOff>
      <xdr:row>5</xdr:row>
      <xdr:rowOff>38100</xdr:rowOff>
    </xdr:from>
    <xdr:to>
      <xdr:col>4</xdr:col>
      <xdr:colOff>171450</xdr:colOff>
      <xdr:row>38</xdr:row>
      <xdr:rowOff>76200</xdr:rowOff>
    </xdr:to>
    <xdr:pic>
      <xdr:nvPicPr>
        <xdr:cNvPr id="15424" name="Picture 34"/>
        <xdr:cNvPicPr>
          <a:picLocks noChangeAspect="1" noChangeArrowheads="1"/>
        </xdr:cNvPicPr>
      </xdr:nvPicPr>
      <xdr:blipFill>
        <a:blip xmlns:r="http://schemas.openxmlformats.org/officeDocument/2006/relationships" r:embed="rId2"/>
        <a:srcRect/>
        <a:stretch>
          <a:fillRect/>
        </a:stretch>
      </xdr:blipFill>
      <xdr:spPr bwMode="auto">
        <a:xfrm>
          <a:off x="828675" y="1343025"/>
          <a:ext cx="7848600" cy="5381625"/>
        </a:xfrm>
        <a:prstGeom prst="rect">
          <a:avLst/>
        </a:prstGeom>
        <a:noFill/>
        <a:ln w="9525">
          <a:noFill/>
          <a:miter lim="800000"/>
          <a:headEnd/>
          <a:tailEnd/>
        </a:ln>
      </xdr:spPr>
    </xdr:pic>
    <xdr:clientData/>
  </xdr:twoCellAnchor>
  <xdr:twoCellAnchor editAs="oneCell">
    <xdr:from>
      <xdr:col>1</xdr:col>
      <xdr:colOff>19050</xdr:colOff>
      <xdr:row>43</xdr:row>
      <xdr:rowOff>85725</xdr:rowOff>
    </xdr:from>
    <xdr:to>
      <xdr:col>1</xdr:col>
      <xdr:colOff>4667250</xdr:colOff>
      <xdr:row>70</xdr:row>
      <xdr:rowOff>76200</xdr:rowOff>
    </xdr:to>
    <xdr:pic>
      <xdr:nvPicPr>
        <xdr:cNvPr id="15425" name="Picture 26"/>
        <xdr:cNvPicPr>
          <a:picLocks noChangeAspect="1" noChangeArrowheads="1"/>
        </xdr:cNvPicPr>
      </xdr:nvPicPr>
      <xdr:blipFill>
        <a:blip xmlns:r="http://schemas.openxmlformats.org/officeDocument/2006/relationships" r:embed="rId3"/>
        <a:srcRect/>
        <a:stretch>
          <a:fillRect/>
        </a:stretch>
      </xdr:blipFill>
      <xdr:spPr bwMode="auto">
        <a:xfrm>
          <a:off x="742950" y="7543800"/>
          <a:ext cx="4648200" cy="4429125"/>
        </a:xfrm>
        <a:prstGeom prst="rect">
          <a:avLst/>
        </a:prstGeom>
        <a:noFill/>
        <a:ln w="1">
          <a:noFill/>
          <a:miter lim="800000"/>
          <a:headEnd/>
          <a:tailEnd/>
        </a:ln>
      </xdr:spPr>
    </xdr:pic>
    <xdr:clientData/>
  </xdr:twoCellAnchor>
  <xdr:twoCellAnchor editAs="oneCell">
    <xdr:from>
      <xdr:col>1</xdr:col>
      <xdr:colOff>66675</xdr:colOff>
      <xdr:row>73</xdr:row>
      <xdr:rowOff>104775</xdr:rowOff>
    </xdr:from>
    <xdr:to>
      <xdr:col>1</xdr:col>
      <xdr:colOff>4714875</xdr:colOff>
      <xdr:row>101</xdr:row>
      <xdr:rowOff>0</xdr:rowOff>
    </xdr:to>
    <xdr:pic>
      <xdr:nvPicPr>
        <xdr:cNvPr id="15426" name="Picture 27"/>
        <xdr:cNvPicPr>
          <a:picLocks noChangeAspect="1" noChangeArrowheads="1"/>
        </xdr:cNvPicPr>
      </xdr:nvPicPr>
      <xdr:blipFill>
        <a:blip xmlns:r="http://schemas.openxmlformats.org/officeDocument/2006/relationships" r:embed="rId4"/>
        <a:srcRect/>
        <a:stretch>
          <a:fillRect/>
        </a:stretch>
      </xdr:blipFill>
      <xdr:spPr bwMode="auto">
        <a:xfrm>
          <a:off x="790575" y="12487275"/>
          <a:ext cx="4648200" cy="4429125"/>
        </a:xfrm>
        <a:prstGeom prst="rect">
          <a:avLst/>
        </a:prstGeom>
        <a:noFill/>
        <a:ln w="1">
          <a:noFill/>
          <a:miter lim="800000"/>
          <a:headEnd/>
          <a:tailEnd/>
        </a:ln>
      </xdr:spPr>
    </xdr:pic>
    <xdr:clientData/>
  </xdr:twoCellAnchor>
  <xdr:twoCellAnchor editAs="oneCell">
    <xdr:from>
      <xdr:col>1</xdr:col>
      <xdr:colOff>57150</xdr:colOff>
      <xdr:row>104</xdr:row>
      <xdr:rowOff>142875</xdr:rowOff>
    </xdr:from>
    <xdr:to>
      <xdr:col>1</xdr:col>
      <xdr:colOff>4705350</xdr:colOff>
      <xdr:row>132</xdr:row>
      <xdr:rowOff>38100</xdr:rowOff>
    </xdr:to>
    <xdr:pic>
      <xdr:nvPicPr>
        <xdr:cNvPr id="15427" name="Picture 28"/>
        <xdr:cNvPicPr>
          <a:picLocks noChangeAspect="1" noChangeArrowheads="1"/>
        </xdr:cNvPicPr>
      </xdr:nvPicPr>
      <xdr:blipFill>
        <a:blip xmlns:r="http://schemas.openxmlformats.org/officeDocument/2006/relationships" r:embed="rId5"/>
        <a:srcRect/>
        <a:stretch>
          <a:fillRect/>
        </a:stretch>
      </xdr:blipFill>
      <xdr:spPr bwMode="auto">
        <a:xfrm>
          <a:off x="781050" y="17545050"/>
          <a:ext cx="4648200" cy="4429125"/>
        </a:xfrm>
        <a:prstGeom prst="rect">
          <a:avLst/>
        </a:prstGeom>
        <a:noFill/>
        <a:ln w="1">
          <a:noFill/>
          <a:miter lim="800000"/>
          <a:headEnd/>
          <a:tailEnd/>
        </a:ln>
      </xdr:spPr>
    </xdr:pic>
    <xdr:clientData/>
  </xdr:twoCellAnchor>
  <xdr:twoCellAnchor editAs="oneCell">
    <xdr:from>
      <xdr:col>1</xdr:col>
      <xdr:colOff>114300</xdr:colOff>
      <xdr:row>135</xdr:row>
      <xdr:rowOff>95250</xdr:rowOff>
    </xdr:from>
    <xdr:to>
      <xdr:col>1</xdr:col>
      <xdr:colOff>4762500</xdr:colOff>
      <xdr:row>162</xdr:row>
      <xdr:rowOff>152400</xdr:rowOff>
    </xdr:to>
    <xdr:pic>
      <xdr:nvPicPr>
        <xdr:cNvPr id="15428" name="Picture 29"/>
        <xdr:cNvPicPr>
          <a:picLocks noChangeAspect="1" noChangeArrowheads="1"/>
        </xdr:cNvPicPr>
      </xdr:nvPicPr>
      <xdr:blipFill>
        <a:blip xmlns:r="http://schemas.openxmlformats.org/officeDocument/2006/relationships" r:embed="rId6"/>
        <a:srcRect/>
        <a:stretch>
          <a:fillRect/>
        </a:stretch>
      </xdr:blipFill>
      <xdr:spPr bwMode="auto">
        <a:xfrm>
          <a:off x="838200" y="22517100"/>
          <a:ext cx="4648200" cy="4429125"/>
        </a:xfrm>
        <a:prstGeom prst="rect">
          <a:avLst/>
        </a:prstGeom>
        <a:noFill/>
        <a:ln w="1">
          <a:noFill/>
          <a:miter lim="800000"/>
          <a:headEnd/>
          <a:tailEnd/>
        </a:ln>
      </xdr:spPr>
    </xdr:pic>
    <xdr:clientData/>
  </xdr:twoCellAnchor>
  <xdr:twoCellAnchor editAs="oneCell">
    <xdr:from>
      <xdr:col>1</xdr:col>
      <xdr:colOff>19050</xdr:colOff>
      <xdr:row>166</xdr:row>
      <xdr:rowOff>85725</xdr:rowOff>
    </xdr:from>
    <xdr:to>
      <xdr:col>1</xdr:col>
      <xdr:colOff>4667250</xdr:colOff>
      <xdr:row>193</xdr:row>
      <xdr:rowOff>142875</xdr:rowOff>
    </xdr:to>
    <xdr:pic>
      <xdr:nvPicPr>
        <xdr:cNvPr id="15429" name="Picture 30"/>
        <xdr:cNvPicPr>
          <a:picLocks noChangeAspect="1" noChangeArrowheads="1"/>
        </xdr:cNvPicPr>
      </xdr:nvPicPr>
      <xdr:blipFill>
        <a:blip xmlns:r="http://schemas.openxmlformats.org/officeDocument/2006/relationships" r:embed="rId7"/>
        <a:srcRect/>
        <a:stretch>
          <a:fillRect/>
        </a:stretch>
      </xdr:blipFill>
      <xdr:spPr bwMode="auto">
        <a:xfrm>
          <a:off x="742950" y="27527250"/>
          <a:ext cx="4648200" cy="4429125"/>
        </a:xfrm>
        <a:prstGeom prst="rect">
          <a:avLst/>
        </a:prstGeom>
        <a:noFill/>
        <a:ln w="1">
          <a:noFill/>
          <a:miter lim="800000"/>
          <a:headEnd/>
          <a:tailEnd/>
        </a:ln>
      </xdr:spPr>
    </xdr:pic>
    <xdr:clientData/>
  </xdr:twoCellAnchor>
  <xdr:twoCellAnchor editAs="oneCell">
    <xdr:from>
      <xdr:col>1</xdr:col>
      <xdr:colOff>76200</xdr:colOff>
      <xdr:row>197</xdr:row>
      <xdr:rowOff>9525</xdr:rowOff>
    </xdr:from>
    <xdr:to>
      <xdr:col>1</xdr:col>
      <xdr:colOff>4724400</xdr:colOff>
      <xdr:row>224</xdr:row>
      <xdr:rowOff>66675</xdr:rowOff>
    </xdr:to>
    <xdr:pic>
      <xdr:nvPicPr>
        <xdr:cNvPr id="15430" name="Picture 31"/>
        <xdr:cNvPicPr>
          <a:picLocks noChangeAspect="1" noChangeArrowheads="1"/>
        </xdr:cNvPicPr>
      </xdr:nvPicPr>
      <xdr:blipFill>
        <a:blip xmlns:r="http://schemas.openxmlformats.org/officeDocument/2006/relationships" r:embed="rId8"/>
        <a:srcRect/>
        <a:stretch>
          <a:fillRect/>
        </a:stretch>
      </xdr:blipFill>
      <xdr:spPr bwMode="auto">
        <a:xfrm>
          <a:off x="800100" y="32470725"/>
          <a:ext cx="4648200" cy="4429125"/>
        </a:xfrm>
        <a:prstGeom prst="rect">
          <a:avLst/>
        </a:prstGeom>
        <a:noFill/>
        <a:ln w="1">
          <a:noFill/>
          <a:miter lim="800000"/>
          <a:headEnd/>
          <a:tailEnd/>
        </a:ln>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0</xdr:colOff>
      <xdr:row>91</xdr:row>
      <xdr:rowOff>0</xdr:rowOff>
    </xdr:from>
    <xdr:to>
      <xdr:col>1</xdr:col>
      <xdr:colOff>304800</xdr:colOff>
      <xdr:row>93</xdr:row>
      <xdr:rowOff>142875</xdr:rowOff>
    </xdr:to>
    <xdr:sp macro="" textlink="">
      <xdr:nvSpPr>
        <xdr:cNvPr id="46096" name="AutoShape 1" descr="Mostra">
          <a:hlinkClick xmlns:r="http://schemas.openxmlformats.org/officeDocument/2006/relationships" r:id=""/>
        </xdr:cNvPr>
        <xdr:cNvSpPr>
          <a:spLocks noChangeAspect="1" noChangeArrowheads="1"/>
        </xdr:cNvSpPr>
      </xdr:nvSpPr>
      <xdr:spPr bwMode="auto">
        <a:xfrm>
          <a:off x="762000" y="15544800"/>
          <a:ext cx="304800" cy="628650"/>
        </a:xfrm>
        <a:prstGeom prst="rect">
          <a:avLst/>
        </a:prstGeom>
        <a:noFill/>
        <a:ln w="9525">
          <a:noFill/>
          <a:miter lim="800000"/>
          <a:headEnd/>
          <a:tailEnd/>
        </a:ln>
      </xdr:spPr>
    </xdr:sp>
    <xdr:clientData/>
  </xdr:twoCellAnchor>
  <xdr:twoCellAnchor editAs="oneCell">
    <xdr:from>
      <xdr:col>1</xdr:col>
      <xdr:colOff>619125</xdr:colOff>
      <xdr:row>93</xdr:row>
      <xdr:rowOff>19050</xdr:rowOff>
    </xdr:from>
    <xdr:to>
      <xdr:col>1</xdr:col>
      <xdr:colOff>2343150</xdr:colOff>
      <xdr:row>96</xdr:row>
      <xdr:rowOff>142875</xdr:rowOff>
    </xdr:to>
    <xdr:pic>
      <xdr:nvPicPr>
        <xdr:cNvPr id="46097" name="Picture 2"/>
        <xdr:cNvPicPr>
          <a:picLocks noChangeAspect="1" noChangeArrowheads="1"/>
        </xdr:cNvPicPr>
      </xdr:nvPicPr>
      <xdr:blipFill>
        <a:blip xmlns:r="http://schemas.openxmlformats.org/officeDocument/2006/relationships" r:embed="rId1"/>
        <a:srcRect/>
        <a:stretch>
          <a:fillRect/>
        </a:stretch>
      </xdr:blipFill>
      <xdr:spPr bwMode="auto">
        <a:xfrm>
          <a:off x="1381125" y="16049625"/>
          <a:ext cx="1724025" cy="676275"/>
        </a:xfrm>
        <a:prstGeom prst="rect">
          <a:avLst/>
        </a:prstGeom>
        <a:noFill/>
        <a:ln w="9525">
          <a:noFill/>
          <a:miter lim="800000"/>
          <a:headEnd/>
          <a:tailEnd/>
        </a:ln>
      </xdr:spPr>
    </xdr:pic>
    <xdr:clientData/>
  </xdr:twoCellAnchor>
  <xdr:twoCellAnchor editAs="oneCell">
    <xdr:from>
      <xdr:col>1</xdr:col>
      <xdr:colOff>95250</xdr:colOff>
      <xdr:row>100</xdr:row>
      <xdr:rowOff>76200</xdr:rowOff>
    </xdr:from>
    <xdr:to>
      <xdr:col>1</xdr:col>
      <xdr:colOff>5705475</xdr:colOff>
      <xdr:row>123</xdr:row>
      <xdr:rowOff>95250</xdr:rowOff>
    </xdr:to>
    <xdr:pic>
      <xdr:nvPicPr>
        <xdr:cNvPr id="46098" name="Picture 3"/>
        <xdr:cNvPicPr>
          <a:picLocks noChangeAspect="1" noChangeArrowheads="1"/>
        </xdr:cNvPicPr>
      </xdr:nvPicPr>
      <xdr:blipFill>
        <a:blip xmlns:r="http://schemas.openxmlformats.org/officeDocument/2006/relationships" r:embed="rId2"/>
        <a:srcRect/>
        <a:stretch>
          <a:fillRect/>
        </a:stretch>
      </xdr:blipFill>
      <xdr:spPr bwMode="auto">
        <a:xfrm>
          <a:off x="857250" y="17306925"/>
          <a:ext cx="5610225" cy="3743325"/>
        </a:xfrm>
        <a:prstGeom prst="rect">
          <a:avLst/>
        </a:prstGeom>
        <a:noFill/>
        <a:ln w="9525">
          <a:noFill/>
          <a:miter lim="800000"/>
          <a:headEnd/>
          <a:tailEnd/>
        </a:ln>
      </xdr:spPr>
    </xdr:pic>
    <xdr:clientData/>
  </xdr:twoCellAnchor>
  <xdr:twoCellAnchor editAs="oneCell">
    <xdr:from>
      <xdr:col>1</xdr:col>
      <xdr:colOff>57150</xdr:colOff>
      <xdr:row>6</xdr:row>
      <xdr:rowOff>123825</xdr:rowOff>
    </xdr:from>
    <xdr:to>
      <xdr:col>6</xdr:col>
      <xdr:colOff>304800</xdr:colOff>
      <xdr:row>53</xdr:row>
      <xdr:rowOff>57150</xdr:rowOff>
    </xdr:to>
    <xdr:pic>
      <xdr:nvPicPr>
        <xdr:cNvPr id="46099" name="Picture 4" descr="BordiGrigiCelle"/>
        <xdr:cNvPicPr>
          <a:picLocks noChangeAspect="1" noChangeArrowheads="1"/>
        </xdr:cNvPicPr>
      </xdr:nvPicPr>
      <xdr:blipFill>
        <a:blip xmlns:r="http://schemas.openxmlformats.org/officeDocument/2006/relationships" r:embed="rId3"/>
        <a:srcRect/>
        <a:stretch>
          <a:fillRect/>
        </a:stretch>
      </xdr:blipFill>
      <xdr:spPr bwMode="auto">
        <a:xfrm>
          <a:off x="819150" y="1590675"/>
          <a:ext cx="9248775" cy="7543800"/>
        </a:xfrm>
        <a:prstGeom prst="rect">
          <a:avLst/>
        </a:prstGeom>
        <a:noFill/>
        <a:ln w="9525">
          <a:noFill/>
          <a:miter lim="800000"/>
          <a:headEnd/>
          <a:tailEnd/>
        </a:ln>
      </xdr:spPr>
    </xdr:pic>
    <xdr:clientData/>
  </xdr:twoCellAnchor>
  <xdr:twoCellAnchor editAs="oneCell">
    <xdr:from>
      <xdr:col>1</xdr:col>
      <xdr:colOff>114300</xdr:colOff>
      <xdr:row>57</xdr:row>
      <xdr:rowOff>19050</xdr:rowOff>
    </xdr:from>
    <xdr:to>
      <xdr:col>4</xdr:col>
      <xdr:colOff>95250</xdr:colOff>
      <xdr:row>85</xdr:row>
      <xdr:rowOff>47625</xdr:rowOff>
    </xdr:to>
    <xdr:pic>
      <xdr:nvPicPr>
        <xdr:cNvPr id="46100" name="Picture 5" descr="BordiGrigiCelle2"/>
        <xdr:cNvPicPr>
          <a:picLocks noChangeAspect="1" noChangeArrowheads="1"/>
        </xdr:cNvPicPr>
      </xdr:nvPicPr>
      <xdr:blipFill>
        <a:blip xmlns:r="http://schemas.openxmlformats.org/officeDocument/2006/relationships" r:embed="rId4"/>
        <a:srcRect/>
        <a:stretch>
          <a:fillRect/>
        </a:stretch>
      </xdr:blipFill>
      <xdr:spPr bwMode="auto">
        <a:xfrm>
          <a:off x="876300" y="9906000"/>
          <a:ext cx="7762875" cy="4562475"/>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171450</xdr:colOff>
      <xdr:row>14</xdr:row>
      <xdr:rowOff>114300</xdr:rowOff>
    </xdr:from>
    <xdr:to>
      <xdr:col>1</xdr:col>
      <xdr:colOff>5848350</xdr:colOff>
      <xdr:row>41</xdr:row>
      <xdr:rowOff>95250</xdr:rowOff>
    </xdr:to>
    <xdr:pic>
      <xdr:nvPicPr>
        <xdr:cNvPr id="18493" name="Picture 1" descr="01"/>
        <xdr:cNvPicPr>
          <a:picLocks noChangeAspect="1" noChangeArrowheads="1"/>
        </xdr:cNvPicPr>
      </xdr:nvPicPr>
      <xdr:blipFill>
        <a:blip xmlns:r="http://schemas.openxmlformats.org/officeDocument/2006/relationships" r:embed="rId1"/>
        <a:srcRect/>
        <a:stretch>
          <a:fillRect/>
        </a:stretch>
      </xdr:blipFill>
      <xdr:spPr bwMode="auto">
        <a:xfrm>
          <a:off x="781050" y="4010025"/>
          <a:ext cx="5676900" cy="4352925"/>
        </a:xfrm>
        <a:prstGeom prst="rect">
          <a:avLst/>
        </a:prstGeom>
        <a:noFill/>
        <a:ln w="9525">
          <a:noFill/>
          <a:miter lim="800000"/>
          <a:headEnd/>
          <a:tailEnd/>
        </a:ln>
      </xdr:spPr>
    </xdr:pic>
    <xdr:clientData/>
  </xdr:twoCellAnchor>
  <xdr:twoCellAnchor editAs="oneCell">
    <xdr:from>
      <xdr:col>0</xdr:col>
      <xdr:colOff>542925</xdr:colOff>
      <xdr:row>43</xdr:row>
      <xdr:rowOff>38100</xdr:rowOff>
    </xdr:from>
    <xdr:to>
      <xdr:col>3</xdr:col>
      <xdr:colOff>428625</xdr:colOff>
      <xdr:row>93</xdr:row>
      <xdr:rowOff>133350</xdr:rowOff>
    </xdr:to>
    <xdr:pic>
      <xdr:nvPicPr>
        <xdr:cNvPr id="18494" name="Picture 2" descr="06"/>
        <xdr:cNvPicPr>
          <a:picLocks noChangeAspect="1" noChangeArrowheads="1"/>
        </xdr:cNvPicPr>
      </xdr:nvPicPr>
      <xdr:blipFill>
        <a:blip xmlns:r="http://schemas.openxmlformats.org/officeDocument/2006/relationships" r:embed="rId2"/>
        <a:srcRect/>
        <a:stretch>
          <a:fillRect/>
        </a:stretch>
      </xdr:blipFill>
      <xdr:spPr bwMode="auto">
        <a:xfrm>
          <a:off x="542925" y="8629650"/>
          <a:ext cx="7496175" cy="8191500"/>
        </a:xfrm>
        <a:prstGeom prst="rect">
          <a:avLst/>
        </a:prstGeom>
        <a:noFill/>
        <a:ln w="9525">
          <a:noFill/>
          <a:miter lim="800000"/>
          <a:headEnd/>
          <a:tailEnd/>
        </a:ln>
      </xdr:spPr>
    </xdr:pic>
    <xdr:clientData/>
  </xdr:twoCellAnchor>
  <xdr:twoCellAnchor editAs="oneCell">
    <xdr:from>
      <xdr:col>1</xdr:col>
      <xdr:colOff>28575</xdr:colOff>
      <xdr:row>95</xdr:row>
      <xdr:rowOff>47625</xdr:rowOff>
    </xdr:from>
    <xdr:to>
      <xdr:col>3</xdr:col>
      <xdr:colOff>504825</xdr:colOff>
      <xdr:row>123</xdr:row>
      <xdr:rowOff>76200</xdr:rowOff>
    </xdr:to>
    <xdr:pic>
      <xdr:nvPicPr>
        <xdr:cNvPr id="18495" name="Picture 3" descr="07"/>
        <xdr:cNvPicPr>
          <a:picLocks noChangeAspect="1" noChangeArrowheads="1"/>
        </xdr:cNvPicPr>
      </xdr:nvPicPr>
      <xdr:blipFill>
        <a:blip xmlns:r="http://schemas.openxmlformats.org/officeDocument/2006/relationships" r:embed="rId3"/>
        <a:srcRect/>
        <a:stretch>
          <a:fillRect/>
        </a:stretch>
      </xdr:blipFill>
      <xdr:spPr bwMode="auto">
        <a:xfrm>
          <a:off x="638175" y="17059275"/>
          <a:ext cx="7477125" cy="4562475"/>
        </a:xfrm>
        <a:prstGeom prst="rect">
          <a:avLst/>
        </a:prstGeom>
        <a:noFill/>
        <a:ln w="9525">
          <a:noFill/>
          <a:miter lim="800000"/>
          <a:headEnd/>
          <a:tailEnd/>
        </a:ln>
      </xdr:spPr>
    </xdr:pic>
    <xdr:clientData/>
  </xdr:twoCellAnchor>
  <xdr:twoCellAnchor editAs="oneCell">
    <xdr:from>
      <xdr:col>1</xdr:col>
      <xdr:colOff>390525</xdr:colOff>
      <xdr:row>127</xdr:row>
      <xdr:rowOff>38100</xdr:rowOff>
    </xdr:from>
    <xdr:to>
      <xdr:col>1</xdr:col>
      <xdr:colOff>6010275</xdr:colOff>
      <xdr:row>150</xdr:row>
      <xdr:rowOff>66675</xdr:rowOff>
    </xdr:to>
    <xdr:pic>
      <xdr:nvPicPr>
        <xdr:cNvPr id="18496" name="Picture 4" descr="08"/>
        <xdr:cNvPicPr>
          <a:picLocks noChangeAspect="1" noChangeArrowheads="1"/>
        </xdr:cNvPicPr>
      </xdr:nvPicPr>
      <xdr:blipFill>
        <a:blip xmlns:r="http://schemas.openxmlformats.org/officeDocument/2006/relationships" r:embed="rId4"/>
        <a:srcRect/>
        <a:stretch>
          <a:fillRect/>
        </a:stretch>
      </xdr:blipFill>
      <xdr:spPr bwMode="auto">
        <a:xfrm>
          <a:off x="1000125" y="22231350"/>
          <a:ext cx="5619750" cy="3752850"/>
        </a:xfrm>
        <a:prstGeom prst="rect">
          <a:avLst/>
        </a:prstGeom>
        <a:noFill/>
        <a:ln w="9525">
          <a:noFill/>
          <a:miter lim="800000"/>
          <a:headEnd/>
          <a:tailEnd/>
        </a:ln>
      </xdr:spPr>
    </xdr:pic>
    <xdr:clientData/>
  </xdr:twoCellAnchor>
  <xdr:twoCellAnchor>
    <xdr:from>
      <xdr:col>1</xdr:col>
      <xdr:colOff>923925</xdr:colOff>
      <xdr:row>134</xdr:row>
      <xdr:rowOff>57150</xdr:rowOff>
    </xdr:from>
    <xdr:to>
      <xdr:col>1</xdr:col>
      <xdr:colOff>3248025</xdr:colOff>
      <xdr:row>138</xdr:row>
      <xdr:rowOff>152400</xdr:rowOff>
    </xdr:to>
    <xdr:sp macro="" textlink="">
      <xdr:nvSpPr>
        <xdr:cNvPr id="18497" name="Line 5"/>
        <xdr:cNvSpPr>
          <a:spLocks noChangeShapeType="1"/>
        </xdr:cNvSpPr>
      </xdr:nvSpPr>
      <xdr:spPr bwMode="auto">
        <a:xfrm flipH="1" flipV="1">
          <a:off x="1533525" y="23383875"/>
          <a:ext cx="2324100" cy="742950"/>
        </a:xfrm>
        <a:prstGeom prst="line">
          <a:avLst/>
        </a:prstGeom>
        <a:noFill/>
        <a:ln w="38100">
          <a:solidFill>
            <a:srgbClr val="FF0000"/>
          </a:solidFill>
          <a:round/>
          <a:headEnd/>
          <a:tailEnd type="triangle" w="med" len="med"/>
        </a:ln>
      </xdr:spPr>
    </xdr:sp>
    <xdr:clientData/>
  </xdr:twoCellAnchor>
  <xdr:twoCellAnchor editAs="oneCell">
    <xdr:from>
      <xdr:col>1</xdr:col>
      <xdr:colOff>409575</xdr:colOff>
      <xdr:row>154</xdr:row>
      <xdr:rowOff>47625</xdr:rowOff>
    </xdr:from>
    <xdr:to>
      <xdr:col>1</xdr:col>
      <xdr:colOff>6029325</xdr:colOff>
      <xdr:row>177</xdr:row>
      <xdr:rowOff>76200</xdr:rowOff>
    </xdr:to>
    <xdr:pic>
      <xdr:nvPicPr>
        <xdr:cNvPr id="18498" name="Picture 6" descr="05"/>
        <xdr:cNvPicPr>
          <a:picLocks noChangeAspect="1" noChangeArrowheads="1"/>
        </xdr:cNvPicPr>
      </xdr:nvPicPr>
      <xdr:blipFill>
        <a:blip xmlns:r="http://schemas.openxmlformats.org/officeDocument/2006/relationships" r:embed="rId5"/>
        <a:srcRect/>
        <a:stretch>
          <a:fillRect/>
        </a:stretch>
      </xdr:blipFill>
      <xdr:spPr bwMode="auto">
        <a:xfrm>
          <a:off x="1019175" y="26612850"/>
          <a:ext cx="5619750" cy="3752850"/>
        </a:xfrm>
        <a:prstGeom prst="rect">
          <a:avLst/>
        </a:prstGeom>
        <a:noFill/>
        <a:ln w="9525">
          <a:noFill/>
          <a:miter lim="800000"/>
          <a:headEnd/>
          <a:tailEnd/>
        </a:ln>
      </xdr:spPr>
    </xdr:pic>
    <xdr:clientData/>
  </xdr:twoCellAnchor>
  <xdr:twoCellAnchor>
    <xdr:from>
      <xdr:col>1</xdr:col>
      <xdr:colOff>933450</xdr:colOff>
      <xdr:row>161</xdr:row>
      <xdr:rowOff>57150</xdr:rowOff>
    </xdr:from>
    <xdr:to>
      <xdr:col>1</xdr:col>
      <xdr:colOff>2847975</xdr:colOff>
      <xdr:row>165</xdr:row>
      <xdr:rowOff>47625</xdr:rowOff>
    </xdr:to>
    <xdr:sp macro="" textlink="">
      <xdr:nvSpPr>
        <xdr:cNvPr id="18499" name="Line 7"/>
        <xdr:cNvSpPr>
          <a:spLocks noChangeShapeType="1"/>
        </xdr:cNvSpPr>
      </xdr:nvSpPr>
      <xdr:spPr bwMode="auto">
        <a:xfrm flipH="1" flipV="1">
          <a:off x="1543050" y="27755850"/>
          <a:ext cx="1914525" cy="638175"/>
        </a:xfrm>
        <a:prstGeom prst="line">
          <a:avLst/>
        </a:prstGeom>
        <a:noFill/>
        <a:ln w="38100">
          <a:solidFill>
            <a:srgbClr val="FF0000"/>
          </a:solidFill>
          <a:round/>
          <a:headEnd/>
          <a:tailEnd type="triangle" w="med" len="med"/>
        </a:ln>
      </xdr:spPr>
    </xdr:sp>
    <xdr:clientData/>
  </xdr:twoCellAnchor>
  <xdr:twoCellAnchor editAs="oneCell">
    <xdr:from>
      <xdr:col>1</xdr:col>
      <xdr:colOff>438150</xdr:colOff>
      <xdr:row>244</xdr:row>
      <xdr:rowOff>0</xdr:rowOff>
    </xdr:from>
    <xdr:to>
      <xdr:col>1</xdr:col>
      <xdr:colOff>4362450</xdr:colOff>
      <xdr:row>267</xdr:row>
      <xdr:rowOff>0</xdr:rowOff>
    </xdr:to>
    <xdr:pic>
      <xdr:nvPicPr>
        <xdr:cNvPr id="18500" name="Picture 8" descr="02"/>
        <xdr:cNvPicPr>
          <a:picLocks noChangeAspect="1" noChangeArrowheads="1"/>
        </xdr:cNvPicPr>
      </xdr:nvPicPr>
      <xdr:blipFill>
        <a:blip xmlns:r="http://schemas.openxmlformats.org/officeDocument/2006/relationships" r:embed="rId6"/>
        <a:srcRect/>
        <a:stretch>
          <a:fillRect/>
        </a:stretch>
      </xdr:blipFill>
      <xdr:spPr bwMode="auto">
        <a:xfrm>
          <a:off x="1047750" y="41309925"/>
          <a:ext cx="3924300" cy="3724275"/>
        </a:xfrm>
        <a:prstGeom prst="rect">
          <a:avLst/>
        </a:prstGeom>
        <a:noFill/>
        <a:ln w="9525">
          <a:noFill/>
          <a:miter lim="800000"/>
          <a:headEnd/>
          <a:tailEnd/>
        </a:ln>
      </xdr:spPr>
    </xdr:pic>
    <xdr:clientData/>
  </xdr:twoCellAnchor>
  <xdr:twoCellAnchor editAs="oneCell">
    <xdr:from>
      <xdr:col>1</xdr:col>
      <xdr:colOff>495300</xdr:colOff>
      <xdr:row>283</xdr:row>
      <xdr:rowOff>38100</xdr:rowOff>
    </xdr:from>
    <xdr:to>
      <xdr:col>1</xdr:col>
      <xdr:colOff>4419600</xdr:colOff>
      <xdr:row>306</xdr:row>
      <xdr:rowOff>38100</xdr:rowOff>
    </xdr:to>
    <xdr:pic>
      <xdr:nvPicPr>
        <xdr:cNvPr id="18501" name="Picture 9" descr="03"/>
        <xdr:cNvPicPr>
          <a:picLocks noChangeAspect="1" noChangeArrowheads="1"/>
        </xdr:cNvPicPr>
      </xdr:nvPicPr>
      <xdr:blipFill>
        <a:blip xmlns:r="http://schemas.openxmlformats.org/officeDocument/2006/relationships" r:embed="rId7"/>
        <a:srcRect/>
        <a:stretch>
          <a:fillRect/>
        </a:stretch>
      </xdr:blipFill>
      <xdr:spPr bwMode="auto">
        <a:xfrm>
          <a:off x="1104900" y="47663100"/>
          <a:ext cx="3924300" cy="3724275"/>
        </a:xfrm>
        <a:prstGeom prst="rect">
          <a:avLst/>
        </a:prstGeom>
        <a:noFill/>
        <a:ln w="9525">
          <a:noFill/>
          <a:miter lim="800000"/>
          <a:headEnd/>
          <a:tailEnd/>
        </a:ln>
      </xdr:spPr>
    </xdr:pic>
    <xdr:clientData/>
  </xdr:twoCellAnchor>
  <xdr:twoCellAnchor editAs="oneCell">
    <xdr:from>
      <xdr:col>1</xdr:col>
      <xdr:colOff>400050</xdr:colOff>
      <xdr:row>209</xdr:row>
      <xdr:rowOff>19050</xdr:rowOff>
    </xdr:from>
    <xdr:to>
      <xdr:col>1</xdr:col>
      <xdr:colOff>5648325</xdr:colOff>
      <xdr:row>240</xdr:row>
      <xdr:rowOff>104775</xdr:rowOff>
    </xdr:to>
    <xdr:pic>
      <xdr:nvPicPr>
        <xdr:cNvPr id="18502" name="Picture 10" descr="04"/>
        <xdr:cNvPicPr>
          <a:picLocks noChangeAspect="1" noChangeArrowheads="1"/>
        </xdr:cNvPicPr>
      </xdr:nvPicPr>
      <xdr:blipFill>
        <a:blip xmlns:r="http://schemas.openxmlformats.org/officeDocument/2006/relationships" r:embed="rId8"/>
        <a:srcRect/>
        <a:stretch>
          <a:fillRect/>
        </a:stretch>
      </xdr:blipFill>
      <xdr:spPr bwMode="auto">
        <a:xfrm>
          <a:off x="1009650" y="35661600"/>
          <a:ext cx="5248275" cy="5105400"/>
        </a:xfrm>
        <a:prstGeom prst="rect">
          <a:avLst/>
        </a:prstGeom>
        <a:noFill/>
        <a:ln w="9525">
          <a:noFill/>
          <a:miter lim="800000"/>
          <a:headEnd/>
          <a:tailEnd/>
        </a:ln>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1</xdr:col>
      <xdr:colOff>304800</xdr:colOff>
      <xdr:row>4</xdr:row>
      <xdr:rowOff>104775</xdr:rowOff>
    </xdr:to>
    <xdr:sp macro="" textlink="">
      <xdr:nvSpPr>
        <xdr:cNvPr id="47150" name="AutoShape 1" descr="Mostra">
          <a:hlinkClick xmlns:r="http://schemas.openxmlformats.org/officeDocument/2006/relationships" r:id=""/>
        </xdr:cNvPr>
        <xdr:cNvSpPr>
          <a:spLocks noChangeAspect="1" noChangeArrowheads="1"/>
        </xdr:cNvSpPr>
      </xdr:nvSpPr>
      <xdr:spPr bwMode="auto">
        <a:xfrm>
          <a:off x="762000" y="495300"/>
          <a:ext cx="304800" cy="485775"/>
        </a:xfrm>
        <a:prstGeom prst="rect">
          <a:avLst/>
        </a:prstGeom>
        <a:noFill/>
        <a:ln w="9525">
          <a:noFill/>
          <a:miter lim="800000"/>
          <a:headEnd/>
          <a:tailEnd/>
        </a:ln>
      </xdr:spPr>
    </xdr:sp>
    <xdr:clientData/>
  </xdr:twoCellAnchor>
  <xdr:twoCellAnchor editAs="oneCell">
    <xdr:from>
      <xdr:col>1</xdr:col>
      <xdr:colOff>0</xdr:colOff>
      <xdr:row>2</xdr:row>
      <xdr:rowOff>0</xdr:rowOff>
    </xdr:from>
    <xdr:to>
      <xdr:col>1</xdr:col>
      <xdr:colOff>304800</xdr:colOff>
      <xdr:row>3</xdr:row>
      <xdr:rowOff>85725</xdr:rowOff>
    </xdr:to>
    <xdr:sp macro="" textlink="">
      <xdr:nvSpPr>
        <xdr:cNvPr id="47151" name="AutoShape 2" descr="Mostra">
          <a:hlinkClick xmlns:r="http://schemas.openxmlformats.org/officeDocument/2006/relationships" r:id=""/>
        </xdr:cNvPr>
        <xdr:cNvSpPr>
          <a:spLocks noChangeAspect="1" noChangeArrowheads="1"/>
        </xdr:cNvSpPr>
      </xdr:nvSpPr>
      <xdr:spPr bwMode="auto">
        <a:xfrm>
          <a:off x="762000" y="495300"/>
          <a:ext cx="304800" cy="304800"/>
        </a:xfrm>
        <a:prstGeom prst="rect">
          <a:avLst/>
        </a:prstGeom>
        <a:noFill/>
        <a:ln w="9525">
          <a:noFill/>
          <a:miter lim="800000"/>
          <a:headEnd/>
          <a:tailEnd/>
        </a:ln>
      </xdr:spPr>
    </xdr:sp>
    <xdr:clientData/>
  </xdr:twoCellAnchor>
  <xdr:twoCellAnchor editAs="oneCell">
    <xdr:from>
      <xdr:col>1</xdr:col>
      <xdr:colOff>0</xdr:colOff>
      <xdr:row>4</xdr:row>
      <xdr:rowOff>0</xdr:rowOff>
    </xdr:from>
    <xdr:to>
      <xdr:col>1</xdr:col>
      <xdr:colOff>304800</xdr:colOff>
      <xdr:row>4</xdr:row>
      <xdr:rowOff>304800</xdr:rowOff>
    </xdr:to>
    <xdr:sp macro="" textlink="">
      <xdr:nvSpPr>
        <xdr:cNvPr id="47152" name="AutoShape 3" descr="Mostra">
          <a:hlinkClick xmlns:r="http://schemas.openxmlformats.org/officeDocument/2006/relationships" r:id=""/>
        </xdr:cNvPr>
        <xdr:cNvSpPr>
          <a:spLocks noChangeAspect="1" noChangeArrowheads="1"/>
        </xdr:cNvSpPr>
      </xdr:nvSpPr>
      <xdr:spPr bwMode="auto">
        <a:xfrm>
          <a:off x="762000" y="876300"/>
          <a:ext cx="304800" cy="304800"/>
        </a:xfrm>
        <a:prstGeom prst="rect">
          <a:avLst/>
        </a:prstGeom>
        <a:noFill/>
        <a:ln w="9525">
          <a:noFill/>
          <a:miter lim="800000"/>
          <a:headEnd/>
          <a:tailEnd/>
        </a:ln>
      </xdr:spPr>
    </xdr:sp>
    <xdr:clientData/>
  </xdr:twoCellAnchor>
  <xdr:twoCellAnchor editAs="oneCell">
    <xdr:from>
      <xdr:col>1</xdr:col>
      <xdr:colOff>0</xdr:colOff>
      <xdr:row>4</xdr:row>
      <xdr:rowOff>0</xdr:rowOff>
    </xdr:from>
    <xdr:to>
      <xdr:col>1</xdr:col>
      <xdr:colOff>304800</xdr:colOff>
      <xdr:row>4</xdr:row>
      <xdr:rowOff>304800</xdr:rowOff>
    </xdr:to>
    <xdr:sp macro="" textlink="">
      <xdr:nvSpPr>
        <xdr:cNvPr id="47153" name="AutoShape 4" descr="Mostra">
          <a:hlinkClick xmlns:r="http://schemas.openxmlformats.org/officeDocument/2006/relationships" r:id=""/>
        </xdr:cNvPr>
        <xdr:cNvSpPr>
          <a:spLocks noChangeAspect="1" noChangeArrowheads="1"/>
        </xdr:cNvSpPr>
      </xdr:nvSpPr>
      <xdr:spPr bwMode="auto">
        <a:xfrm>
          <a:off x="762000" y="876300"/>
          <a:ext cx="304800" cy="304800"/>
        </a:xfrm>
        <a:prstGeom prst="rect">
          <a:avLst/>
        </a:prstGeom>
        <a:noFill/>
        <a:ln w="9525">
          <a:noFill/>
          <a:miter lim="800000"/>
          <a:headEnd/>
          <a:tailEnd/>
        </a:ln>
      </xdr:spPr>
    </xdr:sp>
    <xdr:clientData/>
  </xdr:twoCellAnchor>
  <xdr:twoCellAnchor editAs="oneCell">
    <xdr:from>
      <xdr:col>1</xdr:col>
      <xdr:colOff>0</xdr:colOff>
      <xdr:row>19</xdr:row>
      <xdr:rowOff>0</xdr:rowOff>
    </xdr:from>
    <xdr:to>
      <xdr:col>1</xdr:col>
      <xdr:colOff>304800</xdr:colOff>
      <xdr:row>20</xdr:row>
      <xdr:rowOff>142875</xdr:rowOff>
    </xdr:to>
    <xdr:sp macro="" textlink="">
      <xdr:nvSpPr>
        <xdr:cNvPr id="47154" name="AutoShape 5" descr="Mostra">
          <a:hlinkClick xmlns:r="http://schemas.openxmlformats.org/officeDocument/2006/relationships" r:id=""/>
        </xdr:cNvPr>
        <xdr:cNvSpPr>
          <a:spLocks noChangeAspect="1" noChangeArrowheads="1"/>
        </xdr:cNvSpPr>
      </xdr:nvSpPr>
      <xdr:spPr bwMode="auto">
        <a:xfrm>
          <a:off x="762000" y="3790950"/>
          <a:ext cx="304800" cy="304800"/>
        </a:xfrm>
        <a:prstGeom prst="rect">
          <a:avLst/>
        </a:prstGeom>
        <a:noFill/>
        <a:ln w="9525">
          <a:noFill/>
          <a:miter lim="800000"/>
          <a:headEnd/>
          <a:tailEnd/>
        </a:ln>
      </xdr:spPr>
    </xdr:sp>
    <xdr:clientData/>
  </xdr:twoCellAnchor>
  <xdr:twoCellAnchor editAs="oneCell">
    <xdr:from>
      <xdr:col>1</xdr:col>
      <xdr:colOff>0</xdr:colOff>
      <xdr:row>4</xdr:row>
      <xdr:rowOff>0</xdr:rowOff>
    </xdr:from>
    <xdr:to>
      <xdr:col>1</xdr:col>
      <xdr:colOff>304800</xdr:colOff>
      <xdr:row>4</xdr:row>
      <xdr:rowOff>304800</xdr:rowOff>
    </xdr:to>
    <xdr:sp macro="" textlink="">
      <xdr:nvSpPr>
        <xdr:cNvPr id="47155" name="AutoShape 6" descr="Formula con riferimento relativo copiata"/>
        <xdr:cNvSpPr>
          <a:spLocks noChangeAspect="1" noChangeArrowheads="1"/>
        </xdr:cNvSpPr>
      </xdr:nvSpPr>
      <xdr:spPr bwMode="auto">
        <a:xfrm>
          <a:off x="762000" y="876300"/>
          <a:ext cx="304800" cy="304800"/>
        </a:xfrm>
        <a:prstGeom prst="rect">
          <a:avLst/>
        </a:prstGeom>
        <a:noFill/>
        <a:ln w="9525">
          <a:noFill/>
          <a:miter lim="800000"/>
          <a:headEnd/>
          <a:tailEnd/>
        </a:ln>
      </xdr:spPr>
    </xdr:sp>
    <xdr:clientData/>
  </xdr:twoCellAnchor>
  <xdr:twoCellAnchor editAs="oneCell">
    <xdr:from>
      <xdr:col>1</xdr:col>
      <xdr:colOff>0</xdr:colOff>
      <xdr:row>4</xdr:row>
      <xdr:rowOff>0</xdr:rowOff>
    </xdr:from>
    <xdr:to>
      <xdr:col>1</xdr:col>
      <xdr:colOff>304800</xdr:colOff>
      <xdr:row>4</xdr:row>
      <xdr:rowOff>304800</xdr:rowOff>
    </xdr:to>
    <xdr:sp macro="" textlink="">
      <xdr:nvSpPr>
        <xdr:cNvPr id="47156" name="AutoShape 7" descr="Formula con riferimento assoluto copiata"/>
        <xdr:cNvSpPr>
          <a:spLocks noChangeAspect="1" noChangeArrowheads="1"/>
        </xdr:cNvSpPr>
      </xdr:nvSpPr>
      <xdr:spPr bwMode="auto">
        <a:xfrm>
          <a:off x="762000" y="876300"/>
          <a:ext cx="304800" cy="304800"/>
        </a:xfrm>
        <a:prstGeom prst="rect">
          <a:avLst/>
        </a:prstGeom>
        <a:noFill/>
        <a:ln w="9525">
          <a:noFill/>
          <a:miter lim="800000"/>
          <a:headEnd/>
          <a:tailEnd/>
        </a:ln>
      </xdr:spPr>
    </xdr:sp>
    <xdr:clientData/>
  </xdr:twoCellAnchor>
  <xdr:twoCellAnchor editAs="oneCell">
    <xdr:from>
      <xdr:col>1</xdr:col>
      <xdr:colOff>0</xdr:colOff>
      <xdr:row>5</xdr:row>
      <xdr:rowOff>0</xdr:rowOff>
    </xdr:from>
    <xdr:to>
      <xdr:col>1</xdr:col>
      <xdr:colOff>304800</xdr:colOff>
      <xdr:row>6</xdr:row>
      <xdr:rowOff>142875</xdr:rowOff>
    </xdr:to>
    <xdr:sp macro="" textlink="">
      <xdr:nvSpPr>
        <xdr:cNvPr id="47157" name="AutoShape 8" descr="Formula con riferimento misto copiata"/>
        <xdr:cNvSpPr>
          <a:spLocks noChangeAspect="1" noChangeArrowheads="1"/>
        </xdr:cNvSpPr>
      </xdr:nvSpPr>
      <xdr:spPr bwMode="auto">
        <a:xfrm>
          <a:off x="762000" y="1362075"/>
          <a:ext cx="304800" cy="304800"/>
        </a:xfrm>
        <a:prstGeom prst="rect">
          <a:avLst/>
        </a:prstGeom>
        <a:noFill/>
        <a:ln w="9525">
          <a:noFill/>
          <a:miter lim="800000"/>
          <a:headEnd/>
          <a:tailEnd/>
        </a:ln>
      </xdr:spPr>
    </xdr:sp>
    <xdr:clientData/>
  </xdr:twoCellAnchor>
  <xdr:twoCellAnchor editAs="oneCell">
    <xdr:from>
      <xdr:col>1</xdr:col>
      <xdr:colOff>0</xdr:colOff>
      <xdr:row>12</xdr:row>
      <xdr:rowOff>0</xdr:rowOff>
    </xdr:from>
    <xdr:to>
      <xdr:col>1</xdr:col>
      <xdr:colOff>304800</xdr:colOff>
      <xdr:row>13</xdr:row>
      <xdr:rowOff>142875</xdr:rowOff>
    </xdr:to>
    <xdr:sp macro="" textlink="">
      <xdr:nvSpPr>
        <xdr:cNvPr id="47158" name="AutoShape 9" descr="Finestra del foglio di lavoro con la riga 1 bloccata"/>
        <xdr:cNvSpPr>
          <a:spLocks noChangeAspect="1" noChangeArrowheads="1"/>
        </xdr:cNvSpPr>
      </xdr:nvSpPr>
      <xdr:spPr bwMode="auto">
        <a:xfrm>
          <a:off x="762000" y="2495550"/>
          <a:ext cx="304800" cy="304800"/>
        </a:xfrm>
        <a:prstGeom prst="rect">
          <a:avLst/>
        </a:prstGeom>
        <a:noFill/>
        <a:ln w="9525">
          <a:noFill/>
          <a:miter lim="800000"/>
          <a:headEnd/>
          <a:tailEnd/>
        </a:ln>
      </xdr:spPr>
    </xdr:sp>
    <xdr:clientData/>
  </xdr:twoCellAnchor>
  <xdr:twoCellAnchor editAs="oneCell">
    <xdr:from>
      <xdr:col>1</xdr:col>
      <xdr:colOff>914400</xdr:colOff>
      <xdr:row>5</xdr:row>
      <xdr:rowOff>133350</xdr:rowOff>
    </xdr:from>
    <xdr:to>
      <xdr:col>1</xdr:col>
      <xdr:colOff>2905125</xdr:colOff>
      <xdr:row>13</xdr:row>
      <xdr:rowOff>76200</xdr:rowOff>
    </xdr:to>
    <xdr:pic>
      <xdr:nvPicPr>
        <xdr:cNvPr id="47159" name="Picture 10"/>
        <xdr:cNvPicPr>
          <a:picLocks noChangeAspect="1" noChangeArrowheads="1"/>
        </xdr:cNvPicPr>
      </xdr:nvPicPr>
      <xdr:blipFill>
        <a:blip xmlns:r="http://schemas.openxmlformats.org/officeDocument/2006/relationships" r:embed="rId1"/>
        <a:srcRect/>
        <a:stretch>
          <a:fillRect/>
        </a:stretch>
      </xdr:blipFill>
      <xdr:spPr bwMode="auto">
        <a:xfrm>
          <a:off x="1676400" y="1495425"/>
          <a:ext cx="1990725" cy="1238250"/>
        </a:xfrm>
        <a:prstGeom prst="rect">
          <a:avLst/>
        </a:prstGeom>
        <a:noFill/>
        <a:ln w="9525">
          <a:noFill/>
          <a:miter lim="800000"/>
          <a:headEnd/>
          <a:tailEnd/>
        </a:ln>
      </xdr:spPr>
    </xdr:pic>
    <xdr:clientData/>
  </xdr:twoCellAnchor>
  <xdr:twoCellAnchor editAs="oneCell">
    <xdr:from>
      <xdr:col>1</xdr:col>
      <xdr:colOff>0</xdr:colOff>
      <xdr:row>4</xdr:row>
      <xdr:rowOff>0</xdr:rowOff>
    </xdr:from>
    <xdr:to>
      <xdr:col>1</xdr:col>
      <xdr:colOff>304800</xdr:colOff>
      <xdr:row>4</xdr:row>
      <xdr:rowOff>304800</xdr:rowOff>
    </xdr:to>
    <xdr:sp macro="" textlink="">
      <xdr:nvSpPr>
        <xdr:cNvPr id="47160" name="AutoShape 11" descr="Mostra">
          <a:hlinkClick xmlns:r="http://schemas.openxmlformats.org/officeDocument/2006/relationships" r:id=""/>
        </xdr:cNvPr>
        <xdr:cNvSpPr>
          <a:spLocks noChangeAspect="1" noChangeArrowheads="1"/>
        </xdr:cNvSpPr>
      </xdr:nvSpPr>
      <xdr:spPr bwMode="auto">
        <a:xfrm>
          <a:off x="762000" y="876300"/>
          <a:ext cx="304800" cy="304800"/>
        </a:xfrm>
        <a:prstGeom prst="rect">
          <a:avLst/>
        </a:prstGeom>
        <a:noFill/>
        <a:ln w="9525">
          <a:noFill/>
          <a:miter lim="800000"/>
          <a:headEnd/>
          <a:tailEnd/>
        </a:ln>
      </xdr:spPr>
    </xdr:sp>
    <xdr:clientData/>
  </xdr:twoCellAnchor>
  <xdr:twoCellAnchor editAs="oneCell">
    <xdr:from>
      <xdr:col>1</xdr:col>
      <xdr:colOff>0</xdr:colOff>
      <xdr:row>4</xdr:row>
      <xdr:rowOff>0</xdr:rowOff>
    </xdr:from>
    <xdr:to>
      <xdr:col>1</xdr:col>
      <xdr:colOff>304800</xdr:colOff>
      <xdr:row>4</xdr:row>
      <xdr:rowOff>304800</xdr:rowOff>
    </xdr:to>
    <xdr:sp macro="" textlink="">
      <xdr:nvSpPr>
        <xdr:cNvPr id="47161" name="AutoShape 12" descr="Mostra">
          <a:hlinkClick xmlns:r="http://schemas.openxmlformats.org/officeDocument/2006/relationships" r:id=""/>
        </xdr:cNvPr>
        <xdr:cNvSpPr>
          <a:spLocks noChangeAspect="1" noChangeArrowheads="1"/>
        </xdr:cNvSpPr>
      </xdr:nvSpPr>
      <xdr:spPr bwMode="auto">
        <a:xfrm>
          <a:off x="762000" y="876300"/>
          <a:ext cx="304800" cy="304800"/>
        </a:xfrm>
        <a:prstGeom prst="rect">
          <a:avLst/>
        </a:prstGeom>
        <a:noFill/>
        <a:ln w="9525">
          <a:noFill/>
          <a:miter lim="800000"/>
          <a:headEnd/>
          <a:tailEnd/>
        </a:ln>
      </xdr:spPr>
    </xdr:sp>
    <xdr:clientData/>
  </xdr:twoCellAnchor>
  <xdr:twoCellAnchor editAs="oneCell">
    <xdr:from>
      <xdr:col>1</xdr:col>
      <xdr:colOff>0</xdr:colOff>
      <xdr:row>4</xdr:row>
      <xdr:rowOff>0</xdr:rowOff>
    </xdr:from>
    <xdr:to>
      <xdr:col>1</xdr:col>
      <xdr:colOff>304800</xdr:colOff>
      <xdr:row>4</xdr:row>
      <xdr:rowOff>304800</xdr:rowOff>
    </xdr:to>
    <xdr:sp macro="" textlink="">
      <xdr:nvSpPr>
        <xdr:cNvPr id="47162" name="AutoShape 13" descr="Formula con riferimento relativo copiata"/>
        <xdr:cNvSpPr>
          <a:spLocks noChangeAspect="1" noChangeArrowheads="1"/>
        </xdr:cNvSpPr>
      </xdr:nvSpPr>
      <xdr:spPr bwMode="auto">
        <a:xfrm>
          <a:off x="762000" y="876300"/>
          <a:ext cx="304800" cy="304800"/>
        </a:xfrm>
        <a:prstGeom prst="rect">
          <a:avLst/>
        </a:prstGeom>
        <a:noFill/>
        <a:ln w="9525">
          <a:noFill/>
          <a:miter lim="800000"/>
          <a:headEnd/>
          <a:tailEnd/>
        </a:ln>
      </xdr:spPr>
    </xdr:sp>
    <xdr:clientData/>
  </xdr:twoCellAnchor>
  <xdr:twoCellAnchor editAs="oneCell">
    <xdr:from>
      <xdr:col>1</xdr:col>
      <xdr:colOff>0</xdr:colOff>
      <xdr:row>4</xdr:row>
      <xdr:rowOff>0</xdr:rowOff>
    </xdr:from>
    <xdr:to>
      <xdr:col>1</xdr:col>
      <xdr:colOff>304800</xdr:colOff>
      <xdr:row>4</xdr:row>
      <xdr:rowOff>304800</xdr:rowOff>
    </xdr:to>
    <xdr:sp macro="" textlink="">
      <xdr:nvSpPr>
        <xdr:cNvPr id="47163" name="AutoShape 14" descr="Formula con riferimento assoluto copiata"/>
        <xdr:cNvSpPr>
          <a:spLocks noChangeAspect="1" noChangeArrowheads="1"/>
        </xdr:cNvSpPr>
      </xdr:nvSpPr>
      <xdr:spPr bwMode="auto">
        <a:xfrm>
          <a:off x="762000" y="876300"/>
          <a:ext cx="304800" cy="304800"/>
        </a:xfrm>
        <a:prstGeom prst="rect">
          <a:avLst/>
        </a:prstGeom>
        <a:noFill/>
        <a:ln w="9525">
          <a:noFill/>
          <a:miter lim="800000"/>
          <a:headEnd/>
          <a:tailEnd/>
        </a:ln>
      </xdr:spPr>
    </xdr:sp>
    <xdr:clientData/>
  </xdr:twoCellAnchor>
  <xdr:twoCellAnchor editAs="oneCell">
    <xdr:from>
      <xdr:col>1</xdr:col>
      <xdr:colOff>219075</xdr:colOff>
      <xdr:row>28</xdr:row>
      <xdr:rowOff>47625</xdr:rowOff>
    </xdr:from>
    <xdr:to>
      <xdr:col>1</xdr:col>
      <xdr:colOff>6419850</xdr:colOff>
      <xdr:row>45</xdr:row>
      <xdr:rowOff>142875</xdr:rowOff>
    </xdr:to>
    <xdr:pic>
      <xdr:nvPicPr>
        <xdr:cNvPr id="47164" name="Picture 15" descr="Riquadri"/>
        <xdr:cNvPicPr>
          <a:picLocks noChangeAspect="1" noChangeArrowheads="1"/>
        </xdr:cNvPicPr>
      </xdr:nvPicPr>
      <xdr:blipFill>
        <a:blip xmlns:r="http://schemas.openxmlformats.org/officeDocument/2006/relationships" r:embed="rId2"/>
        <a:srcRect/>
        <a:stretch>
          <a:fillRect/>
        </a:stretch>
      </xdr:blipFill>
      <xdr:spPr bwMode="auto">
        <a:xfrm>
          <a:off x="981075" y="5457825"/>
          <a:ext cx="6200775" cy="2847975"/>
        </a:xfrm>
        <a:prstGeom prst="rect">
          <a:avLst/>
        </a:prstGeom>
        <a:noFill/>
        <a:ln w="9525">
          <a:noFill/>
          <a:miter lim="800000"/>
          <a:headEnd/>
          <a:tailEnd/>
        </a:ln>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1</xdr:col>
      <xdr:colOff>304800</xdr:colOff>
      <xdr:row>6</xdr:row>
      <xdr:rowOff>209550</xdr:rowOff>
    </xdr:to>
    <xdr:sp macro="" textlink="">
      <xdr:nvSpPr>
        <xdr:cNvPr id="9229" name="AutoShape 1" descr="Mostra">
          <a:hlinkClick xmlns:r="http://schemas.openxmlformats.org/officeDocument/2006/relationships" r:id=""/>
        </xdr:cNvPr>
        <xdr:cNvSpPr>
          <a:spLocks noChangeAspect="1" noChangeArrowheads="1"/>
        </xdr:cNvSpPr>
      </xdr:nvSpPr>
      <xdr:spPr bwMode="auto">
        <a:xfrm>
          <a:off x="723900" y="723900"/>
          <a:ext cx="304800" cy="733425"/>
        </a:xfrm>
        <a:prstGeom prst="rect">
          <a:avLst/>
        </a:prstGeom>
        <a:noFill/>
        <a:ln w="9525">
          <a:noFill/>
          <a:miter lim="800000"/>
          <a:headEnd/>
          <a:tailEnd/>
        </a:ln>
      </xdr:spPr>
    </xdr:sp>
    <xdr:clientData/>
  </xdr:twoCellAnchor>
  <xdr:twoCellAnchor editAs="oneCell">
    <xdr:from>
      <xdr:col>1</xdr:col>
      <xdr:colOff>0</xdr:colOff>
      <xdr:row>16</xdr:row>
      <xdr:rowOff>0</xdr:rowOff>
    </xdr:from>
    <xdr:to>
      <xdr:col>1</xdr:col>
      <xdr:colOff>304800</xdr:colOff>
      <xdr:row>17</xdr:row>
      <xdr:rowOff>104775</xdr:rowOff>
    </xdr:to>
    <xdr:sp macro="" textlink="">
      <xdr:nvSpPr>
        <xdr:cNvPr id="9230" name="AutoShape 2" descr="Mostra">
          <a:hlinkClick xmlns:r="http://schemas.openxmlformats.org/officeDocument/2006/relationships" r:id=""/>
        </xdr:cNvPr>
        <xdr:cNvSpPr>
          <a:spLocks noChangeAspect="1" noChangeArrowheads="1"/>
        </xdr:cNvSpPr>
      </xdr:nvSpPr>
      <xdr:spPr bwMode="auto">
        <a:xfrm>
          <a:off x="723900" y="3371850"/>
          <a:ext cx="304800" cy="304800"/>
        </a:xfrm>
        <a:prstGeom prst="rect">
          <a:avLst/>
        </a:prstGeom>
        <a:noFill/>
        <a:ln w="9525">
          <a:noFill/>
          <a:miter lim="800000"/>
          <a:headEnd/>
          <a:tailEnd/>
        </a:ln>
      </xdr:spPr>
    </xdr:sp>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95250</xdr:colOff>
      <xdr:row>4</xdr:row>
      <xdr:rowOff>38100</xdr:rowOff>
    </xdr:from>
    <xdr:to>
      <xdr:col>1</xdr:col>
      <xdr:colOff>5534025</xdr:colOff>
      <xdr:row>34</xdr:row>
      <xdr:rowOff>133350</xdr:rowOff>
    </xdr:to>
    <xdr:pic>
      <xdr:nvPicPr>
        <xdr:cNvPr id="32830" name="Picture 1" descr="OpzioniExcel01"/>
        <xdr:cNvPicPr>
          <a:picLocks noChangeAspect="1" noChangeArrowheads="1"/>
        </xdr:cNvPicPr>
      </xdr:nvPicPr>
      <xdr:blipFill>
        <a:blip xmlns:r="http://schemas.openxmlformats.org/officeDocument/2006/relationships" r:embed="rId1"/>
        <a:srcRect/>
        <a:stretch>
          <a:fillRect/>
        </a:stretch>
      </xdr:blipFill>
      <xdr:spPr bwMode="auto">
        <a:xfrm>
          <a:off x="866775" y="1181100"/>
          <a:ext cx="5438775" cy="4953000"/>
        </a:xfrm>
        <a:prstGeom prst="rect">
          <a:avLst/>
        </a:prstGeom>
        <a:noFill/>
        <a:ln w="9525">
          <a:noFill/>
          <a:miter lim="800000"/>
          <a:headEnd/>
          <a:tailEnd/>
        </a:ln>
      </xdr:spPr>
    </xdr:pic>
    <xdr:clientData/>
  </xdr:twoCellAnchor>
  <xdr:twoCellAnchor editAs="oneCell">
    <xdr:from>
      <xdr:col>1</xdr:col>
      <xdr:colOff>0</xdr:colOff>
      <xdr:row>40</xdr:row>
      <xdr:rowOff>0</xdr:rowOff>
    </xdr:from>
    <xdr:to>
      <xdr:col>1</xdr:col>
      <xdr:colOff>8010525</xdr:colOff>
      <xdr:row>80</xdr:row>
      <xdr:rowOff>38100</xdr:rowOff>
    </xdr:to>
    <xdr:pic>
      <xdr:nvPicPr>
        <xdr:cNvPr id="32831" name="Picture 2" descr="OpzioniExcel02"/>
        <xdr:cNvPicPr>
          <a:picLocks noChangeAspect="1" noChangeArrowheads="1"/>
        </xdr:cNvPicPr>
      </xdr:nvPicPr>
      <xdr:blipFill>
        <a:blip xmlns:r="http://schemas.openxmlformats.org/officeDocument/2006/relationships" r:embed="rId2"/>
        <a:srcRect/>
        <a:stretch>
          <a:fillRect/>
        </a:stretch>
      </xdr:blipFill>
      <xdr:spPr bwMode="auto">
        <a:xfrm>
          <a:off x="771525" y="7134225"/>
          <a:ext cx="8010525" cy="6515100"/>
        </a:xfrm>
        <a:prstGeom prst="rect">
          <a:avLst/>
        </a:prstGeom>
        <a:noFill/>
        <a:ln w="9525">
          <a:noFill/>
          <a:miter lim="800000"/>
          <a:headEnd/>
          <a:tailEnd/>
        </a:ln>
      </xdr:spPr>
    </xdr:pic>
    <xdr:clientData/>
  </xdr:twoCellAnchor>
  <xdr:twoCellAnchor editAs="oneCell">
    <xdr:from>
      <xdr:col>1</xdr:col>
      <xdr:colOff>0</xdr:colOff>
      <xdr:row>82</xdr:row>
      <xdr:rowOff>0</xdr:rowOff>
    </xdr:from>
    <xdr:to>
      <xdr:col>1</xdr:col>
      <xdr:colOff>7991475</xdr:colOff>
      <xdr:row>122</xdr:row>
      <xdr:rowOff>57150</xdr:rowOff>
    </xdr:to>
    <xdr:pic>
      <xdr:nvPicPr>
        <xdr:cNvPr id="32832" name="Picture 3" descr="OpzioniExcel03"/>
        <xdr:cNvPicPr>
          <a:picLocks noChangeAspect="1" noChangeArrowheads="1"/>
        </xdr:cNvPicPr>
      </xdr:nvPicPr>
      <xdr:blipFill>
        <a:blip xmlns:r="http://schemas.openxmlformats.org/officeDocument/2006/relationships" r:embed="rId3"/>
        <a:srcRect/>
        <a:stretch>
          <a:fillRect/>
        </a:stretch>
      </xdr:blipFill>
      <xdr:spPr bwMode="auto">
        <a:xfrm>
          <a:off x="771525" y="13935075"/>
          <a:ext cx="7991475" cy="6534150"/>
        </a:xfrm>
        <a:prstGeom prst="rect">
          <a:avLst/>
        </a:prstGeom>
        <a:noFill/>
        <a:ln w="9525">
          <a:noFill/>
          <a:miter lim="800000"/>
          <a:headEnd/>
          <a:tailEnd/>
        </a:ln>
      </xdr:spPr>
    </xdr:pic>
    <xdr:clientData/>
  </xdr:twoCellAnchor>
  <xdr:twoCellAnchor editAs="oneCell">
    <xdr:from>
      <xdr:col>1</xdr:col>
      <xdr:colOff>0</xdr:colOff>
      <xdr:row>124</xdr:row>
      <xdr:rowOff>0</xdr:rowOff>
    </xdr:from>
    <xdr:to>
      <xdr:col>1</xdr:col>
      <xdr:colOff>8010525</xdr:colOff>
      <xdr:row>164</xdr:row>
      <xdr:rowOff>57150</xdr:rowOff>
    </xdr:to>
    <xdr:pic>
      <xdr:nvPicPr>
        <xdr:cNvPr id="32833" name="Picture 4" descr="OpzioniExcel04"/>
        <xdr:cNvPicPr>
          <a:picLocks noChangeAspect="1" noChangeArrowheads="1"/>
        </xdr:cNvPicPr>
      </xdr:nvPicPr>
      <xdr:blipFill>
        <a:blip xmlns:r="http://schemas.openxmlformats.org/officeDocument/2006/relationships" r:embed="rId4"/>
        <a:srcRect/>
        <a:stretch>
          <a:fillRect/>
        </a:stretch>
      </xdr:blipFill>
      <xdr:spPr bwMode="auto">
        <a:xfrm>
          <a:off x="771525" y="20735925"/>
          <a:ext cx="8010525" cy="6534150"/>
        </a:xfrm>
        <a:prstGeom prst="rect">
          <a:avLst/>
        </a:prstGeom>
        <a:noFill/>
        <a:ln w="9525">
          <a:noFill/>
          <a:miter lim="800000"/>
          <a:headEnd/>
          <a:tailEnd/>
        </a:ln>
      </xdr:spPr>
    </xdr:pic>
    <xdr:clientData/>
  </xdr:twoCellAnchor>
  <xdr:twoCellAnchor editAs="oneCell">
    <xdr:from>
      <xdr:col>1</xdr:col>
      <xdr:colOff>0</xdr:colOff>
      <xdr:row>166</xdr:row>
      <xdr:rowOff>0</xdr:rowOff>
    </xdr:from>
    <xdr:to>
      <xdr:col>1</xdr:col>
      <xdr:colOff>7991475</xdr:colOff>
      <xdr:row>206</xdr:row>
      <xdr:rowOff>57150</xdr:rowOff>
    </xdr:to>
    <xdr:pic>
      <xdr:nvPicPr>
        <xdr:cNvPr id="32834" name="Picture 5" descr="OpzioniExcel05"/>
        <xdr:cNvPicPr>
          <a:picLocks noChangeAspect="1" noChangeArrowheads="1"/>
        </xdr:cNvPicPr>
      </xdr:nvPicPr>
      <xdr:blipFill>
        <a:blip xmlns:r="http://schemas.openxmlformats.org/officeDocument/2006/relationships" r:embed="rId5"/>
        <a:srcRect/>
        <a:stretch>
          <a:fillRect/>
        </a:stretch>
      </xdr:blipFill>
      <xdr:spPr bwMode="auto">
        <a:xfrm>
          <a:off x="771525" y="27536775"/>
          <a:ext cx="7991475" cy="6534150"/>
        </a:xfrm>
        <a:prstGeom prst="rect">
          <a:avLst/>
        </a:prstGeom>
        <a:noFill/>
        <a:ln w="9525">
          <a:noFill/>
          <a:miter lim="800000"/>
          <a:headEnd/>
          <a:tailEnd/>
        </a:ln>
      </xdr:spPr>
    </xdr:pic>
    <xdr:clientData/>
  </xdr:twoCellAnchor>
  <xdr:twoCellAnchor editAs="oneCell">
    <xdr:from>
      <xdr:col>1</xdr:col>
      <xdr:colOff>0</xdr:colOff>
      <xdr:row>208</xdr:row>
      <xdr:rowOff>0</xdr:rowOff>
    </xdr:from>
    <xdr:to>
      <xdr:col>1</xdr:col>
      <xdr:colOff>8001000</xdr:colOff>
      <xdr:row>248</xdr:row>
      <xdr:rowOff>57150</xdr:rowOff>
    </xdr:to>
    <xdr:pic>
      <xdr:nvPicPr>
        <xdr:cNvPr id="32835" name="Picture 6" descr="OpzioniExcel06"/>
        <xdr:cNvPicPr>
          <a:picLocks noChangeAspect="1" noChangeArrowheads="1"/>
        </xdr:cNvPicPr>
      </xdr:nvPicPr>
      <xdr:blipFill>
        <a:blip xmlns:r="http://schemas.openxmlformats.org/officeDocument/2006/relationships" r:embed="rId6"/>
        <a:srcRect/>
        <a:stretch>
          <a:fillRect/>
        </a:stretch>
      </xdr:blipFill>
      <xdr:spPr bwMode="auto">
        <a:xfrm>
          <a:off x="771525" y="34337625"/>
          <a:ext cx="8001000" cy="6534150"/>
        </a:xfrm>
        <a:prstGeom prst="rect">
          <a:avLst/>
        </a:prstGeom>
        <a:noFill/>
        <a:ln w="9525">
          <a:noFill/>
          <a:miter lim="800000"/>
          <a:headEnd/>
          <a:tailEnd/>
        </a:ln>
      </xdr:spPr>
    </xdr:pic>
    <xdr:clientData/>
  </xdr:twoCellAnchor>
  <xdr:twoCellAnchor editAs="oneCell">
    <xdr:from>
      <xdr:col>1</xdr:col>
      <xdr:colOff>0</xdr:colOff>
      <xdr:row>250</xdr:row>
      <xdr:rowOff>0</xdr:rowOff>
    </xdr:from>
    <xdr:to>
      <xdr:col>1</xdr:col>
      <xdr:colOff>8010525</xdr:colOff>
      <xdr:row>290</xdr:row>
      <xdr:rowOff>57150</xdr:rowOff>
    </xdr:to>
    <xdr:pic>
      <xdr:nvPicPr>
        <xdr:cNvPr id="32836" name="Picture 7" descr="OpzioniExcel07"/>
        <xdr:cNvPicPr>
          <a:picLocks noChangeAspect="1" noChangeArrowheads="1"/>
        </xdr:cNvPicPr>
      </xdr:nvPicPr>
      <xdr:blipFill>
        <a:blip xmlns:r="http://schemas.openxmlformats.org/officeDocument/2006/relationships" r:embed="rId7"/>
        <a:srcRect/>
        <a:stretch>
          <a:fillRect/>
        </a:stretch>
      </xdr:blipFill>
      <xdr:spPr bwMode="auto">
        <a:xfrm>
          <a:off x="771525" y="41138475"/>
          <a:ext cx="8010525" cy="6534150"/>
        </a:xfrm>
        <a:prstGeom prst="rect">
          <a:avLst/>
        </a:prstGeom>
        <a:noFill/>
        <a:ln w="9525">
          <a:noFill/>
          <a:miter lim="800000"/>
          <a:headEnd/>
          <a:tailEnd/>
        </a:ln>
      </xdr:spPr>
    </xdr:pic>
    <xdr:clientData/>
  </xdr:twoCellAnchor>
  <xdr:twoCellAnchor editAs="oneCell">
    <xdr:from>
      <xdr:col>1</xdr:col>
      <xdr:colOff>0</xdr:colOff>
      <xdr:row>293</xdr:row>
      <xdr:rowOff>0</xdr:rowOff>
    </xdr:from>
    <xdr:to>
      <xdr:col>1</xdr:col>
      <xdr:colOff>8001000</xdr:colOff>
      <xdr:row>333</xdr:row>
      <xdr:rowOff>66675</xdr:rowOff>
    </xdr:to>
    <xdr:pic>
      <xdr:nvPicPr>
        <xdr:cNvPr id="32837" name="Picture 8" descr="OpzioniExcel08"/>
        <xdr:cNvPicPr>
          <a:picLocks noChangeAspect="1" noChangeArrowheads="1"/>
        </xdr:cNvPicPr>
      </xdr:nvPicPr>
      <xdr:blipFill>
        <a:blip xmlns:r="http://schemas.openxmlformats.org/officeDocument/2006/relationships" r:embed="rId8"/>
        <a:srcRect/>
        <a:stretch>
          <a:fillRect/>
        </a:stretch>
      </xdr:blipFill>
      <xdr:spPr bwMode="auto">
        <a:xfrm>
          <a:off x="771525" y="48101250"/>
          <a:ext cx="8001000" cy="6543675"/>
        </a:xfrm>
        <a:prstGeom prst="rect">
          <a:avLst/>
        </a:prstGeom>
        <a:noFill/>
        <a:ln w="9525">
          <a:noFill/>
          <a:miter lim="800000"/>
          <a:headEnd/>
          <a:tailEnd/>
        </a:ln>
      </xdr:spPr>
    </xdr:pic>
    <xdr:clientData/>
  </xdr:twoCellAnchor>
  <xdr:twoCellAnchor editAs="oneCell">
    <xdr:from>
      <xdr:col>1</xdr:col>
      <xdr:colOff>0</xdr:colOff>
      <xdr:row>336</xdr:row>
      <xdr:rowOff>0</xdr:rowOff>
    </xdr:from>
    <xdr:to>
      <xdr:col>1</xdr:col>
      <xdr:colOff>7991475</xdr:colOff>
      <xdr:row>376</xdr:row>
      <xdr:rowOff>66675</xdr:rowOff>
    </xdr:to>
    <xdr:pic>
      <xdr:nvPicPr>
        <xdr:cNvPr id="32838" name="Picture 9" descr="OpzioniExcel09"/>
        <xdr:cNvPicPr>
          <a:picLocks noChangeAspect="1" noChangeArrowheads="1"/>
        </xdr:cNvPicPr>
      </xdr:nvPicPr>
      <xdr:blipFill>
        <a:blip xmlns:r="http://schemas.openxmlformats.org/officeDocument/2006/relationships" r:embed="rId9"/>
        <a:srcRect/>
        <a:stretch>
          <a:fillRect/>
        </a:stretch>
      </xdr:blipFill>
      <xdr:spPr bwMode="auto">
        <a:xfrm>
          <a:off x="771525" y="55064025"/>
          <a:ext cx="7991475" cy="6543675"/>
        </a:xfrm>
        <a:prstGeom prst="rect">
          <a:avLst/>
        </a:prstGeom>
        <a:noFill/>
        <a:ln w="9525">
          <a:noFill/>
          <a:miter lim="800000"/>
          <a:headEnd/>
          <a:tailEnd/>
        </a:ln>
      </xdr:spPr>
    </xdr:pic>
    <xdr:clientData/>
  </xdr:twoCellAnchor>
  <xdr:twoCellAnchor editAs="oneCell">
    <xdr:from>
      <xdr:col>1</xdr:col>
      <xdr:colOff>0</xdr:colOff>
      <xdr:row>379</xdr:row>
      <xdr:rowOff>0</xdr:rowOff>
    </xdr:from>
    <xdr:to>
      <xdr:col>1</xdr:col>
      <xdr:colOff>7981950</xdr:colOff>
      <xdr:row>419</xdr:row>
      <xdr:rowOff>57150</xdr:rowOff>
    </xdr:to>
    <xdr:pic>
      <xdr:nvPicPr>
        <xdr:cNvPr id="32839" name="Picture 10" descr="OpzioniExcel10"/>
        <xdr:cNvPicPr>
          <a:picLocks noChangeAspect="1" noChangeArrowheads="1"/>
        </xdr:cNvPicPr>
      </xdr:nvPicPr>
      <xdr:blipFill>
        <a:blip xmlns:r="http://schemas.openxmlformats.org/officeDocument/2006/relationships" r:embed="rId10"/>
        <a:srcRect/>
        <a:stretch>
          <a:fillRect/>
        </a:stretch>
      </xdr:blipFill>
      <xdr:spPr bwMode="auto">
        <a:xfrm>
          <a:off x="771525" y="62026800"/>
          <a:ext cx="7981950" cy="6534150"/>
        </a:xfrm>
        <a:prstGeom prst="rect">
          <a:avLst/>
        </a:prstGeom>
        <a:noFill/>
        <a:ln w="9525">
          <a:noFill/>
          <a:miter lim="800000"/>
          <a:headEnd/>
          <a:tailEnd/>
        </a:ln>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1</xdr:col>
      <xdr:colOff>304800</xdr:colOff>
      <xdr:row>5</xdr:row>
      <xdr:rowOff>0</xdr:rowOff>
    </xdr:to>
    <xdr:sp macro="" textlink="">
      <xdr:nvSpPr>
        <xdr:cNvPr id="21574" name="AutoShape 1" descr="Mostra">
          <a:hlinkClick xmlns:r="http://schemas.openxmlformats.org/officeDocument/2006/relationships" r:id=""/>
        </xdr:cNvPr>
        <xdr:cNvSpPr>
          <a:spLocks noChangeAspect="1" noChangeArrowheads="1"/>
        </xdr:cNvSpPr>
      </xdr:nvSpPr>
      <xdr:spPr bwMode="auto">
        <a:xfrm>
          <a:off x="752475" y="495300"/>
          <a:ext cx="304800" cy="485775"/>
        </a:xfrm>
        <a:prstGeom prst="rect">
          <a:avLst/>
        </a:prstGeom>
        <a:noFill/>
        <a:ln w="9525">
          <a:noFill/>
          <a:miter lim="800000"/>
          <a:headEnd/>
          <a:tailEnd/>
        </a:ln>
      </xdr:spPr>
    </xdr:sp>
    <xdr:clientData/>
  </xdr:twoCellAnchor>
  <xdr:twoCellAnchor editAs="oneCell">
    <xdr:from>
      <xdr:col>1</xdr:col>
      <xdr:colOff>0</xdr:colOff>
      <xdr:row>2</xdr:row>
      <xdr:rowOff>0</xdr:rowOff>
    </xdr:from>
    <xdr:to>
      <xdr:col>1</xdr:col>
      <xdr:colOff>304800</xdr:colOff>
      <xdr:row>3</xdr:row>
      <xdr:rowOff>142875</xdr:rowOff>
    </xdr:to>
    <xdr:sp macro="" textlink="">
      <xdr:nvSpPr>
        <xdr:cNvPr id="21575" name="AutoShape 2" descr="Mostra">
          <a:hlinkClick xmlns:r="http://schemas.openxmlformats.org/officeDocument/2006/relationships" r:id=""/>
        </xdr:cNvPr>
        <xdr:cNvSpPr>
          <a:spLocks noChangeAspect="1" noChangeArrowheads="1"/>
        </xdr:cNvSpPr>
      </xdr:nvSpPr>
      <xdr:spPr bwMode="auto">
        <a:xfrm>
          <a:off x="752475" y="495300"/>
          <a:ext cx="304800" cy="304800"/>
        </a:xfrm>
        <a:prstGeom prst="rect">
          <a:avLst/>
        </a:prstGeom>
        <a:noFill/>
        <a:ln w="9525">
          <a:noFill/>
          <a:miter lim="800000"/>
          <a:headEnd/>
          <a:tailEnd/>
        </a:ln>
      </xdr:spPr>
    </xdr:sp>
    <xdr:clientData/>
  </xdr:twoCellAnchor>
  <xdr:twoCellAnchor editAs="oneCell">
    <xdr:from>
      <xdr:col>1</xdr:col>
      <xdr:colOff>0</xdr:colOff>
      <xdr:row>4</xdr:row>
      <xdr:rowOff>0</xdr:rowOff>
    </xdr:from>
    <xdr:to>
      <xdr:col>1</xdr:col>
      <xdr:colOff>304800</xdr:colOff>
      <xdr:row>5</xdr:row>
      <xdr:rowOff>142875</xdr:rowOff>
    </xdr:to>
    <xdr:sp macro="" textlink="">
      <xdr:nvSpPr>
        <xdr:cNvPr id="21576" name="AutoShape 3" descr="Mostra">
          <a:hlinkClick xmlns:r="http://schemas.openxmlformats.org/officeDocument/2006/relationships" r:id=""/>
        </xdr:cNvPr>
        <xdr:cNvSpPr>
          <a:spLocks noChangeAspect="1" noChangeArrowheads="1"/>
        </xdr:cNvSpPr>
      </xdr:nvSpPr>
      <xdr:spPr bwMode="auto">
        <a:xfrm>
          <a:off x="752475" y="819150"/>
          <a:ext cx="304800" cy="304800"/>
        </a:xfrm>
        <a:prstGeom prst="rect">
          <a:avLst/>
        </a:prstGeom>
        <a:noFill/>
        <a:ln w="9525">
          <a:noFill/>
          <a:miter lim="800000"/>
          <a:headEnd/>
          <a:tailEnd/>
        </a:ln>
      </xdr:spPr>
    </xdr:sp>
    <xdr:clientData/>
  </xdr:twoCellAnchor>
  <xdr:twoCellAnchor editAs="oneCell">
    <xdr:from>
      <xdr:col>1</xdr:col>
      <xdr:colOff>0</xdr:colOff>
      <xdr:row>4</xdr:row>
      <xdr:rowOff>0</xdr:rowOff>
    </xdr:from>
    <xdr:to>
      <xdr:col>1</xdr:col>
      <xdr:colOff>304800</xdr:colOff>
      <xdr:row>5</xdr:row>
      <xdr:rowOff>142875</xdr:rowOff>
    </xdr:to>
    <xdr:sp macro="" textlink="">
      <xdr:nvSpPr>
        <xdr:cNvPr id="21577" name="AutoShape 4" descr="Mostra">
          <a:hlinkClick xmlns:r="http://schemas.openxmlformats.org/officeDocument/2006/relationships" r:id=""/>
        </xdr:cNvPr>
        <xdr:cNvSpPr>
          <a:spLocks noChangeAspect="1" noChangeArrowheads="1"/>
        </xdr:cNvSpPr>
      </xdr:nvSpPr>
      <xdr:spPr bwMode="auto">
        <a:xfrm>
          <a:off x="752475" y="819150"/>
          <a:ext cx="304800" cy="304800"/>
        </a:xfrm>
        <a:prstGeom prst="rect">
          <a:avLst/>
        </a:prstGeom>
        <a:noFill/>
        <a:ln w="9525">
          <a:noFill/>
          <a:miter lim="800000"/>
          <a:headEnd/>
          <a:tailEnd/>
        </a:ln>
      </xdr:spPr>
    </xdr:sp>
    <xdr:clientData/>
  </xdr:twoCellAnchor>
  <xdr:twoCellAnchor editAs="oneCell">
    <xdr:from>
      <xdr:col>1</xdr:col>
      <xdr:colOff>0</xdr:colOff>
      <xdr:row>13</xdr:row>
      <xdr:rowOff>0</xdr:rowOff>
    </xdr:from>
    <xdr:to>
      <xdr:col>1</xdr:col>
      <xdr:colOff>304800</xdr:colOff>
      <xdr:row>14</xdr:row>
      <xdr:rowOff>142875</xdr:rowOff>
    </xdr:to>
    <xdr:sp macro="" textlink="">
      <xdr:nvSpPr>
        <xdr:cNvPr id="21578" name="AutoShape 5" descr="Mostra">
          <a:hlinkClick xmlns:r="http://schemas.openxmlformats.org/officeDocument/2006/relationships" r:id=""/>
        </xdr:cNvPr>
        <xdr:cNvSpPr>
          <a:spLocks noChangeAspect="1" noChangeArrowheads="1"/>
        </xdr:cNvSpPr>
      </xdr:nvSpPr>
      <xdr:spPr bwMode="auto">
        <a:xfrm>
          <a:off x="752475" y="2276475"/>
          <a:ext cx="304800" cy="304800"/>
        </a:xfrm>
        <a:prstGeom prst="rect">
          <a:avLst/>
        </a:prstGeom>
        <a:noFill/>
        <a:ln w="9525">
          <a:noFill/>
          <a:miter lim="800000"/>
          <a:headEnd/>
          <a:tailEnd/>
        </a:ln>
      </xdr:spPr>
    </xdr:sp>
    <xdr:clientData/>
  </xdr:twoCellAnchor>
  <xdr:twoCellAnchor editAs="oneCell">
    <xdr:from>
      <xdr:col>1</xdr:col>
      <xdr:colOff>0</xdr:colOff>
      <xdr:row>4</xdr:row>
      <xdr:rowOff>0</xdr:rowOff>
    </xdr:from>
    <xdr:to>
      <xdr:col>1</xdr:col>
      <xdr:colOff>304800</xdr:colOff>
      <xdr:row>5</xdr:row>
      <xdr:rowOff>142875</xdr:rowOff>
    </xdr:to>
    <xdr:sp macro="" textlink="">
      <xdr:nvSpPr>
        <xdr:cNvPr id="21579" name="AutoShape 6" descr="Formula con riferimento relativo copiata"/>
        <xdr:cNvSpPr>
          <a:spLocks noChangeAspect="1" noChangeArrowheads="1"/>
        </xdr:cNvSpPr>
      </xdr:nvSpPr>
      <xdr:spPr bwMode="auto">
        <a:xfrm>
          <a:off x="752475" y="819150"/>
          <a:ext cx="304800" cy="304800"/>
        </a:xfrm>
        <a:prstGeom prst="rect">
          <a:avLst/>
        </a:prstGeom>
        <a:noFill/>
        <a:ln w="9525">
          <a:noFill/>
          <a:miter lim="800000"/>
          <a:headEnd/>
          <a:tailEnd/>
        </a:ln>
      </xdr:spPr>
    </xdr:sp>
    <xdr:clientData/>
  </xdr:twoCellAnchor>
  <xdr:twoCellAnchor editAs="oneCell">
    <xdr:from>
      <xdr:col>1</xdr:col>
      <xdr:colOff>0</xdr:colOff>
      <xdr:row>4</xdr:row>
      <xdr:rowOff>0</xdr:rowOff>
    </xdr:from>
    <xdr:to>
      <xdr:col>1</xdr:col>
      <xdr:colOff>304800</xdr:colOff>
      <xdr:row>5</xdr:row>
      <xdr:rowOff>142875</xdr:rowOff>
    </xdr:to>
    <xdr:sp macro="" textlink="">
      <xdr:nvSpPr>
        <xdr:cNvPr id="21580" name="AutoShape 7" descr="Formula con riferimento assoluto copiata"/>
        <xdr:cNvSpPr>
          <a:spLocks noChangeAspect="1" noChangeArrowheads="1"/>
        </xdr:cNvSpPr>
      </xdr:nvSpPr>
      <xdr:spPr bwMode="auto">
        <a:xfrm>
          <a:off x="752475" y="819150"/>
          <a:ext cx="304800" cy="304800"/>
        </a:xfrm>
        <a:prstGeom prst="rect">
          <a:avLst/>
        </a:prstGeom>
        <a:noFill/>
        <a:ln w="9525">
          <a:noFill/>
          <a:miter lim="800000"/>
          <a:headEnd/>
          <a:tailEnd/>
        </a:ln>
      </xdr:spPr>
    </xdr:sp>
    <xdr:clientData/>
  </xdr:twoCellAnchor>
  <xdr:twoCellAnchor editAs="oneCell">
    <xdr:from>
      <xdr:col>1</xdr:col>
      <xdr:colOff>0</xdr:colOff>
      <xdr:row>5</xdr:row>
      <xdr:rowOff>0</xdr:rowOff>
    </xdr:from>
    <xdr:to>
      <xdr:col>1</xdr:col>
      <xdr:colOff>304800</xdr:colOff>
      <xdr:row>6</xdr:row>
      <xdr:rowOff>142875</xdr:rowOff>
    </xdr:to>
    <xdr:sp macro="" textlink="">
      <xdr:nvSpPr>
        <xdr:cNvPr id="21581" name="AutoShape 8" descr="Formula con riferimento misto copiata"/>
        <xdr:cNvSpPr>
          <a:spLocks noChangeAspect="1" noChangeArrowheads="1"/>
        </xdr:cNvSpPr>
      </xdr:nvSpPr>
      <xdr:spPr bwMode="auto">
        <a:xfrm>
          <a:off x="752475" y="981075"/>
          <a:ext cx="304800" cy="304800"/>
        </a:xfrm>
        <a:prstGeom prst="rect">
          <a:avLst/>
        </a:prstGeom>
        <a:noFill/>
        <a:ln w="9525">
          <a:noFill/>
          <a:miter lim="800000"/>
          <a:headEnd/>
          <a:tailEnd/>
        </a:ln>
      </xdr:spPr>
    </xdr:sp>
    <xdr:clientData/>
  </xdr:twoCellAnchor>
  <xdr:twoCellAnchor editAs="oneCell">
    <xdr:from>
      <xdr:col>1</xdr:col>
      <xdr:colOff>1590675</xdr:colOff>
      <xdr:row>4</xdr:row>
      <xdr:rowOff>38100</xdr:rowOff>
    </xdr:from>
    <xdr:to>
      <xdr:col>1</xdr:col>
      <xdr:colOff>4248150</xdr:colOff>
      <xdr:row>17</xdr:row>
      <xdr:rowOff>85725</xdr:rowOff>
    </xdr:to>
    <xdr:pic>
      <xdr:nvPicPr>
        <xdr:cNvPr id="21582" name="Picture 9"/>
        <xdr:cNvPicPr>
          <a:picLocks noChangeAspect="1" noChangeArrowheads="1"/>
        </xdr:cNvPicPr>
      </xdr:nvPicPr>
      <xdr:blipFill>
        <a:blip xmlns:r="http://schemas.openxmlformats.org/officeDocument/2006/relationships" r:embed="rId1"/>
        <a:srcRect/>
        <a:stretch>
          <a:fillRect/>
        </a:stretch>
      </xdr:blipFill>
      <xdr:spPr bwMode="auto">
        <a:xfrm>
          <a:off x="2343150" y="857250"/>
          <a:ext cx="2657475" cy="2152650"/>
        </a:xfrm>
        <a:prstGeom prst="rect">
          <a:avLst/>
        </a:prstGeom>
        <a:noFill/>
        <a:ln w="9525">
          <a:noFill/>
          <a:miter lim="800000"/>
          <a:headEnd/>
          <a:tailEnd/>
        </a:ln>
      </xdr:spPr>
    </xdr:pic>
    <xdr:clientData/>
  </xdr:twoCellAnchor>
  <xdr:twoCellAnchor editAs="oneCell">
    <xdr:from>
      <xdr:col>1</xdr:col>
      <xdr:colOff>1571625</xdr:colOff>
      <xdr:row>20</xdr:row>
      <xdr:rowOff>104775</xdr:rowOff>
    </xdr:from>
    <xdr:to>
      <xdr:col>1</xdr:col>
      <xdr:colOff>4229100</xdr:colOff>
      <xdr:row>34</xdr:row>
      <xdr:rowOff>152400</xdr:rowOff>
    </xdr:to>
    <xdr:pic>
      <xdr:nvPicPr>
        <xdr:cNvPr id="21583" name="Picture 10"/>
        <xdr:cNvPicPr>
          <a:picLocks noChangeAspect="1" noChangeArrowheads="1"/>
        </xdr:cNvPicPr>
      </xdr:nvPicPr>
      <xdr:blipFill>
        <a:blip xmlns:r="http://schemas.openxmlformats.org/officeDocument/2006/relationships" r:embed="rId2"/>
        <a:srcRect/>
        <a:stretch>
          <a:fillRect/>
        </a:stretch>
      </xdr:blipFill>
      <xdr:spPr bwMode="auto">
        <a:xfrm>
          <a:off x="2324100" y="3676650"/>
          <a:ext cx="2657475" cy="2314575"/>
        </a:xfrm>
        <a:prstGeom prst="rect">
          <a:avLst/>
        </a:prstGeom>
        <a:noFill/>
        <a:ln w="9525">
          <a:noFill/>
          <a:miter lim="800000"/>
          <a:headEnd/>
          <a:tailEnd/>
        </a:ln>
      </xdr:spPr>
    </xdr:pic>
    <xdr:clientData/>
  </xdr:twoCellAnchor>
  <xdr:twoCellAnchor editAs="oneCell">
    <xdr:from>
      <xdr:col>1</xdr:col>
      <xdr:colOff>0</xdr:colOff>
      <xdr:row>40</xdr:row>
      <xdr:rowOff>0</xdr:rowOff>
    </xdr:from>
    <xdr:to>
      <xdr:col>3</xdr:col>
      <xdr:colOff>9525</xdr:colOff>
      <xdr:row>72</xdr:row>
      <xdr:rowOff>0</xdr:rowOff>
    </xdr:to>
    <xdr:pic>
      <xdr:nvPicPr>
        <xdr:cNvPr id="21584" name="Picture 41" descr="Aiuto"/>
        <xdr:cNvPicPr>
          <a:picLocks noChangeAspect="1" noChangeArrowheads="1"/>
        </xdr:cNvPicPr>
      </xdr:nvPicPr>
      <xdr:blipFill>
        <a:blip xmlns:r="http://schemas.openxmlformats.org/officeDocument/2006/relationships" r:embed="rId3"/>
        <a:srcRect/>
        <a:stretch>
          <a:fillRect/>
        </a:stretch>
      </xdr:blipFill>
      <xdr:spPr bwMode="auto">
        <a:xfrm>
          <a:off x="752475" y="6810375"/>
          <a:ext cx="7410450" cy="5181600"/>
        </a:xfrm>
        <a:prstGeom prst="rect">
          <a:avLst/>
        </a:prstGeom>
        <a:noFill/>
        <a:ln w="9525">
          <a:noFill/>
          <a:miter lim="800000"/>
          <a:headEnd/>
          <a:tailEnd/>
        </a:ln>
      </xdr:spPr>
    </xdr:pic>
    <xdr:clientData/>
  </xdr:twoCellAnchor>
  <xdr:twoCellAnchor editAs="oneCell">
    <xdr:from>
      <xdr:col>1</xdr:col>
      <xdr:colOff>0</xdr:colOff>
      <xdr:row>74</xdr:row>
      <xdr:rowOff>0</xdr:rowOff>
    </xdr:from>
    <xdr:to>
      <xdr:col>3</xdr:col>
      <xdr:colOff>9525</xdr:colOff>
      <xdr:row>106</xdr:row>
      <xdr:rowOff>0</xdr:rowOff>
    </xdr:to>
    <xdr:pic>
      <xdr:nvPicPr>
        <xdr:cNvPr id="21585" name="Picture 42" descr="Aiuto2"/>
        <xdr:cNvPicPr>
          <a:picLocks noChangeAspect="1" noChangeArrowheads="1"/>
        </xdr:cNvPicPr>
      </xdr:nvPicPr>
      <xdr:blipFill>
        <a:blip xmlns:r="http://schemas.openxmlformats.org/officeDocument/2006/relationships" r:embed="rId4"/>
        <a:srcRect/>
        <a:stretch>
          <a:fillRect/>
        </a:stretch>
      </xdr:blipFill>
      <xdr:spPr bwMode="auto">
        <a:xfrm>
          <a:off x="752475" y="12315825"/>
          <a:ext cx="7410450" cy="5181600"/>
        </a:xfrm>
        <a:prstGeom prst="rect">
          <a:avLst/>
        </a:prstGeom>
        <a:noFill/>
        <a:ln w="9525">
          <a:noFill/>
          <a:miter lim="800000"/>
          <a:headEnd/>
          <a:tailEnd/>
        </a:ln>
      </xdr:spPr>
    </xdr:pic>
    <xdr:clientData/>
  </xdr:twoCellAnchor>
  <xdr:twoCellAnchor editAs="oneCell">
    <xdr:from>
      <xdr:col>1</xdr:col>
      <xdr:colOff>0</xdr:colOff>
      <xdr:row>108</xdr:row>
      <xdr:rowOff>0</xdr:rowOff>
    </xdr:from>
    <xdr:to>
      <xdr:col>4</xdr:col>
      <xdr:colOff>247650</xdr:colOff>
      <xdr:row>140</xdr:row>
      <xdr:rowOff>133350</xdr:rowOff>
    </xdr:to>
    <xdr:pic>
      <xdr:nvPicPr>
        <xdr:cNvPr id="21586" name="Picture 43" descr="Aiuto3"/>
        <xdr:cNvPicPr>
          <a:picLocks noChangeAspect="1" noChangeArrowheads="1"/>
        </xdr:cNvPicPr>
      </xdr:nvPicPr>
      <xdr:blipFill>
        <a:blip xmlns:r="http://schemas.openxmlformats.org/officeDocument/2006/relationships" r:embed="rId5"/>
        <a:srcRect/>
        <a:stretch>
          <a:fillRect/>
        </a:stretch>
      </xdr:blipFill>
      <xdr:spPr bwMode="auto">
        <a:xfrm>
          <a:off x="752475" y="17821275"/>
          <a:ext cx="8258175" cy="5314950"/>
        </a:xfrm>
        <a:prstGeom prst="rect">
          <a:avLst/>
        </a:prstGeom>
        <a:noFill/>
        <a:ln w="9525">
          <a:noFill/>
          <a:miter lim="800000"/>
          <a:headEnd/>
          <a:tailEnd/>
        </a:ln>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57150</xdr:colOff>
      <xdr:row>3</xdr:row>
      <xdr:rowOff>104775</xdr:rowOff>
    </xdr:from>
    <xdr:to>
      <xdr:col>2</xdr:col>
      <xdr:colOff>142875</xdr:colOff>
      <xdr:row>34</xdr:row>
      <xdr:rowOff>47625</xdr:rowOff>
    </xdr:to>
    <xdr:pic>
      <xdr:nvPicPr>
        <xdr:cNvPr id="40971" name="Picture 5"/>
        <xdr:cNvPicPr>
          <a:picLocks noChangeAspect="1" noChangeArrowheads="1"/>
        </xdr:cNvPicPr>
      </xdr:nvPicPr>
      <xdr:blipFill>
        <a:blip xmlns:r="http://schemas.openxmlformats.org/officeDocument/2006/relationships" r:embed="rId1"/>
        <a:srcRect/>
        <a:stretch>
          <a:fillRect/>
        </a:stretch>
      </xdr:blipFill>
      <xdr:spPr bwMode="auto">
        <a:xfrm>
          <a:off x="847725" y="762000"/>
          <a:ext cx="5438775" cy="4962525"/>
        </a:xfrm>
        <a:prstGeom prst="rect">
          <a:avLst/>
        </a:prstGeom>
        <a:noFill/>
        <a:ln w="9525">
          <a:noFill/>
          <a:miter lim="800000"/>
          <a:headEnd/>
          <a:tailEnd/>
        </a:ln>
      </xdr:spPr>
    </xdr:pic>
    <xdr:clientData/>
  </xdr:twoCellAnchor>
  <xdr:twoCellAnchor editAs="oneCell">
    <xdr:from>
      <xdr:col>1</xdr:col>
      <xdr:colOff>85725</xdr:colOff>
      <xdr:row>36</xdr:row>
      <xdr:rowOff>104775</xdr:rowOff>
    </xdr:from>
    <xdr:to>
      <xdr:col>3</xdr:col>
      <xdr:colOff>0</xdr:colOff>
      <xdr:row>57</xdr:row>
      <xdr:rowOff>47625</xdr:rowOff>
    </xdr:to>
    <xdr:pic>
      <xdr:nvPicPr>
        <xdr:cNvPr id="40972" name="Picture 10"/>
        <xdr:cNvPicPr>
          <a:picLocks noChangeAspect="1" noChangeArrowheads="1"/>
        </xdr:cNvPicPr>
      </xdr:nvPicPr>
      <xdr:blipFill>
        <a:blip xmlns:r="http://schemas.openxmlformats.org/officeDocument/2006/relationships" r:embed="rId2"/>
        <a:srcRect/>
        <a:stretch>
          <a:fillRect/>
        </a:stretch>
      </xdr:blipFill>
      <xdr:spPr bwMode="auto">
        <a:xfrm>
          <a:off x="876300" y="6105525"/>
          <a:ext cx="5876925" cy="3343275"/>
        </a:xfrm>
        <a:prstGeom prst="rect">
          <a:avLst/>
        </a:prstGeom>
        <a:noFill/>
        <a:ln w="1">
          <a:noFill/>
          <a:miter lim="800000"/>
          <a:headEnd/>
          <a:tailEnd/>
        </a:ln>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95250</xdr:colOff>
      <xdr:row>3</xdr:row>
      <xdr:rowOff>57150</xdr:rowOff>
    </xdr:from>
    <xdr:to>
      <xdr:col>2</xdr:col>
      <xdr:colOff>180975</xdr:colOff>
      <xdr:row>34</xdr:row>
      <xdr:rowOff>0</xdr:rowOff>
    </xdr:to>
    <xdr:pic>
      <xdr:nvPicPr>
        <xdr:cNvPr id="41992" name="Picture 1"/>
        <xdr:cNvPicPr>
          <a:picLocks noChangeAspect="1" noChangeArrowheads="1"/>
        </xdr:cNvPicPr>
      </xdr:nvPicPr>
      <xdr:blipFill>
        <a:blip xmlns:r="http://schemas.openxmlformats.org/officeDocument/2006/relationships" r:embed="rId1"/>
        <a:srcRect/>
        <a:stretch>
          <a:fillRect/>
        </a:stretch>
      </xdr:blipFill>
      <xdr:spPr bwMode="auto">
        <a:xfrm>
          <a:off x="885825" y="876300"/>
          <a:ext cx="5438775" cy="4962525"/>
        </a:xfrm>
        <a:prstGeom prst="rect">
          <a:avLst/>
        </a:prstGeom>
        <a:noFill/>
        <a:ln w="9525">
          <a:noFill/>
          <a:miter lim="800000"/>
          <a:headEnd/>
          <a:tailEnd/>
        </a:ln>
      </xdr:spPr>
    </xdr:pic>
    <xdr:clientData/>
  </xdr:twoCellAnchor>
  <xdr:twoCellAnchor editAs="oneCell">
    <xdr:from>
      <xdr:col>1</xdr:col>
      <xdr:colOff>104775</xdr:colOff>
      <xdr:row>37</xdr:row>
      <xdr:rowOff>19050</xdr:rowOff>
    </xdr:from>
    <xdr:to>
      <xdr:col>3</xdr:col>
      <xdr:colOff>19050</xdr:colOff>
      <xdr:row>57</xdr:row>
      <xdr:rowOff>123825</xdr:rowOff>
    </xdr:to>
    <xdr:pic>
      <xdr:nvPicPr>
        <xdr:cNvPr id="41993" name="Picture 12"/>
        <xdr:cNvPicPr>
          <a:picLocks noChangeAspect="1" noChangeArrowheads="1"/>
        </xdr:cNvPicPr>
      </xdr:nvPicPr>
      <xdr:blipFill>
        <a:blip xmlns:r="http://schemas.openxmlformats.org/officeDocument/2006/relationships" r:embed="rId2"/>
        <a:srcRect/>
        <a:stretch>
          <a:fillRect/>
        </a:stretch>
      </xdr:blipFill>
      <xdr:spPr bwMode="auto">
        <a:xfrm>
          <a:off x="895350" y="6343650"/>
          <a:ext cx="5876925" cy="3343275"/>
        </a:xfrm>
        <a:prstGeom prst="rect">
          <a:avLst/>
        </a:prstGeom>
        <a:noFill/>
        <a:ln w="1">
          <a:noFill/>
          <a:miter lim="800000"/>
          <a:headEnd/>
          <a:tailEnd/>
        </a:ln>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1</xdr:col>
      <xdr:colOff>76200</xdr:colOff>
      <xdr:row>3</xdr:row>
      <xdr:rowOff>57150</xdr:rowOff>
    </xdr:from>
    <xdr:to>
      <xdr:col>2</xdr:col>
      <xdr:colOff>152400</xdr:colOff>
      <xdr:row>33</xdr:row>
      <xdr:rowOff>133350</xdr:rowOff>
    </xdr:to>
    <xdr:pic>
      <xdr:nvPicPr>
        <xdr:cNvPr id="43018" name="Picture 4"/>
        <xdr:cNvPicPr>
          <a:picLocks noChangeAspect="1" noChangeArrowheads="1"/>
        </xdr:cNvPicPr>
      </xdr:nvPicPr>
      <xdr:blipFill>
        <a:blip xmlns:r="http://schemas.openxmlformats.org/officeDocument/2006/relationships" r:embed="rId1"/>
        <a:srcRect/>
        <a:stretch>
          <a:fillRect/>
        </a:stretch>
      </xdr:blipFill>
      <xdr:spPr bwMode="auto">
        <a:xfrm>
          <a:off x="866775" y="714375"/>
          <a:ext cx="5429250" cy="4933950"/>
        </a:xfrm>
        <a:prstGeom prst="rect">
          <a:avLst/>
        </a:prstGeom>
        <a:noFill/>
        <a:ln w="9525">
          <a:noFill/>
          <a:miter lim="800000"/>
          <a:headEnd/>
          <a:tailEnd/>
        </a:ln>
      </xdr:spPr>
    </xdr:pic>
    <xdr:clientData/>
  </xdr:twoCellAnchor>
  <xdr:twoCellAnchor editAs="oneCell">
    <xdr:from>
      <xdr:col>1</xdr:col>
      <xdr:colOff>85725</xdr:colOff>
      <xdr:row>36</xdr:row>
      <xdr:rowOff>57150</xdr:rowOff>
    </xdr:from>
    <xdr:to>
      <xdr:col>4</xdr:col>
      <xdr:colOff>228600</xdr:colOff>
      <xdr:row>60</xdr:row>
      <xdr:rowOff>66675</xdr:rowOff>
    </xdr:to>
    <xdr:pic>
      <xdr:nvPicPr>
        <xdr:cNvPr id="43019" name="Picture 5"/>
        <xdr:cNvPicPr>
          <a:picLocks noChangeAspect="1" noChangeArrowheads="1"/>
        </xdr:cNvPicPr>
      </xdr:nvPicPr>
      <xdr:blipFill>
        <a:blip xmlns:r="http://schemas.openxmlformats.org/officeDocument/2006/relationships" r:embed="rId2"/>
        <a:srcRect/>
        <a:stretch>
          <a:fillRect/>
        </a:stretch>
      </xdr:blipFill>
      <xdr:spPr bwMode="auto">
        <a:xfrm>
          <a:off x="876300" y="6381750"/>
          <a:ext cx="6715125" cy="3895725"/>
        </a:xfrm>
        <a:prstGeom prst="rect">
          <a:avLst/>
        </a:prstGeom>
        <a:noFill/>
        <a:ln w="1">
          <a:noFill/>
          <a:miter lim="800000"/>
          <a:headEnd/>
          <a:tailEnd/>
        </a:ln>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1</xdr:col>
      <xdr:colOff>114300</xdr:colOff>
      <xdr:row>4</xdr:row>
      <xdr:rowOff>123825</xdr:rowOff>
    </xdr:from>
    <xdr:to>
      <xdr:col>1</xdr:col>
      <xdr:colOff>6610350</xdr:colOff>
      <xdr:row>34</xdr:row>
      <xdr:rowOff>9525</xdr:rowOff>
    </xdr:to>
    <xdr:pic>
      <xdr:nvPicPr>
        <xdr:cNvPr id="34838" name="Picture 4"/>
        <xdr:cNvPicPr>
          <a:picLocks noChangeAspect="1" noChangeArrowheads="1"/>
        </xdr:cNvPicPr>
      </xdr:nvPicPr>
      <xdr:blipFill>
        <a:blip xmlns:r="http://schemas.openxmlformats.org/officeDocument/2006/relationships" r:embed="rId1"/>
        <a:srcRect/>
        <a:stretch>
          <a:fillRect/>
        </a:stretch>
      </xdr:blipFill>
      <xdr:spPr bwMode="auto">
        <a:xfrm>
          <a:off x="942975" y="1104900"/>
          <a:ext cx="6496050" cy="4743450"/>
        </a:xfrm>
        <a:prstGeom prst="rect">
          <a:avLst/>
        </a:prstGeom>
        <a:noFill/>
        <a:ln w="1">
          <a:noFill/>
          <a:miter lim="800000"/>
          <a:headEnd/>
          <a:tailEnd/>
        </a:ln>
      </xdr:spPr>
    </xdr:pic>
    <xdr:clientData/>
  </xdr:twoCellAnchor>
  <xdr:twoCellAnchor editAs="oneCell">
    <xdr:from>
      <xdr:col>1</xdr:col>
      <xdr:colOff>66675</xdr:colOff>
      <xdr:row>39</xdr:row>
      <xdr:rowOff>57150</xdr:rowOff>
    </xdr:from>
    <xdr:to>
      <xdr:col>1</xdr:col>
      <xdr:colOff>6562725</xdr:colOff>
      <xdr:row>68</xdr:row>
      <xdr:rowOff>104775</xdr:rowOff>
    </xdr:to>
    <xdr:pic>
      <xdr:nvPicPr>
        <xdr:cNvPr id="34839" name="Picture 5"/>
        <xdr:cNvPicPr>
          <a:picLocks noChangeAspect="1" noChangeArrowheads="1"/>
        </xdr:cNvPicPr>
      </xdr:nvPicPr>
      <xdr:blipFill>
        <a:blip xmlns:r="http://schemas.openxmlformats.org/officeDocument/2006/relationships" r:embed="rId2"/>
        <a:srcRect/>
        <a:stretch>
          <a:fillRect/>
        </a:stretch>
      </xdr:blipFill>
      <xdr:spPr bwMode="auto">
        <a:xfrm>
          <a:off x="895350" y="7029450"/>
          <a:ext cx="6496050" cy="4743450"/>
        </a:xfrm>
        <a:prstGeom prst="rect">
          <a:avLst/>
        </a:prstGeom>
        <a:noFill/>
        <a:ln w="1">
          <a:noFill/>
          <a:miter lim="800000"/>
          <a:headEnd/>
          <a:tailEnd/>
        </a:ln>
      </xdr:spPr>
    </xdr:pic>
    <xdr:clientData/>
  </xdr:twoCellAnchor>
  <xdr:twoCellAnchor editAs="oneCell">
    <xdr:from>
      <xdr:col>1</xdr:col>
      <xdr:colOff>57150</xdr:colOff>
      <xdr:row>74</xdr:row>
      <xdr:rowOff>0</xdr:rowOff>
    </xdr:from>
    <xdr:to>
      <xdr:col>1</xdr:col>
      <xdr:colOff>6572250</xdr:colOff>
      <xdr:row>103</xdr:row>
      <xdr:rowOff>57150</xdr:rowOff>
    </xdr:to>
    <xdr:pic>
      <xdr:nvPicPr>
        <xdr:cNvPr id="34840" name="Picture 9" descr="Explorer_Visual"/>
        <xdr:cNvPicPr>
          <a:picLocks noChangeAspect="1" noChangeArrowheads="1"/>
        </xdr:cNvPicPr>
      </xdr:nvPicPr>
      <xdr:blipFill>
        <a:blip xmlns:r="http://schemas.openxmlformats.org/officeDocument/2006/relationships" r:embed="rId3"/>
        <a:srcRect/>
        <a:stretch>
          <a:fillRect/>
        </a:stretch>
      </xdr:blipFill>
      <xdr:spPr bwMode="auto">
        <a:xfrm>
          <a:off x="885825" y="12639675"/>
          <a:ext cx="6515100" cy="4752975"/>
        </a:xfrm>
        <a:prstGeom prst="rect">
          <a:avLst/>
        </a:prstGeom>
        <a:noFill/>
        <a:ln w="9525">
          <a:noFill/>
          <a:miter lim="800000"/>
          <a:headEnd/>
          <a:tailEnd/>
        </a:ln>
      </xdr:spPr>
    </xdr:pic>
    <xdr:clientData/>
  </xdr:twoCellAnchor>
  <xdr:twoCellAnchor editAs="oneCell">
    <xdr:from>
      <xdr:col>1</xdr:col>
      <xdr:colOff>114300</xdr:colOff>
      <xdr:row>109</xdr:row>
      <xdr:rowOff>142875</xdr:rowOff>
    </xdr:from>
    <xdr:to>
      <xdr:col>1</xdr:col>
      <xdr:colOff>6638925</xdr:colOff>
      <xdr:row>139</xdr:row>
      <xdr:rowOff>19050</xdr:rowOff>
    </xdr:to>
    <xdr:pic>
      <xdr:nvPicPr>
        <xdr:cNvPr id="34841" name="Picture 10" descr="Explorer_Visual2"/>
        <xdr:cNvPicPr>
          <a:picLocks noChangeAspect="1" noChangeArrowheads="1"/>
        </xdr:cNvPicPr>
      </xdr:nvPicPr>
      <xdr:blipFill>
        <a:blip xmlns:r="http://schemas.openxmlformats.org/officeDocument/2006/relationships" r:embed="rId4"/>
        <a:srcRect/>
        <a:stretch>
          <a:fillRect/>
        </a:stretch>
      </xdr:blipFill>
      <xdr:spPr bwMode="auto">
        <a:xfrm>
          <a:off x="942975" y="18449925"/>
          <a:ext cx="6524625" cy="4733925"/>
        </a:xfrm>
        <a:prstGeom prst="rect">
          <a:avLst/>
        </a:prstGeom>
        <a:noFill/>
        <a:ln w="9525">
          <a:noFill/>
          <a:miter lim="800000"/>
          <a:headEnd/>
          <a:tailEnd/>
        </a:ln>
      </xdr:spPr>
    </xdr:pic>
    <xdr:clientData/>
  </xdr:twoCellAnchor>
  <xdr:twoCellAnchor editAs="oneCell">
    <xdr:from>
      <xdr:col>1</xdr:col>
      <xdr:colOff>0</xdr:colOff>
      <xdr:row>144</xdr:row>
      <xdr:rowOff>0</xdr:rowOff>
    </xdr:from>
    <xdr:to>
      <xdr:col>1</xdr:col>
      <xdr:colOff>6524625</xdr:colOff>
      <xdr:row>173</xdr:row>
      <xdr:rowOff>66675</xdr:rowOff>
    </xdr:to>
    <xdr:pic>
      <xdr:nvPicPr>
        <xdr:cNvPr id="34842" name="Picture 11" descr="Explorer_Visual3"/>
        <xdr:cNvPicPr>
          <a:picLocks noChangeAspect="1" noChangeArrowheads="1"/>
        </xdr:cNvPicPr>
      </xdr:nvPicPr>
      <xdr:blipFill>
        <a:blip xmlns:r="http://schemas.openxmlformats.org/officeDocument/2006/relationships" r:embed="rId5"/>
        <a:srcRect/>
        <a:stretch>
          <a:fillRect/>
        </a:stretch>
      </xdr:blipFill>
      <xdr:spPr bwMode="auto">
        <a:xfrm>
          <a:off x="828675" y="23974425"/>
          <a:ext cx="6524625" cy="4762500"/>
        </a:xfrm>
        <a:prstGeom prst="rect">
          <a:avLst/>
        </a:prstGeom>
        <a:noFill/>
        <a:ln w="9525">
          <a:noFill/>
          <a:miter lim="800000"/>
          <a:headEnd/>
          <a:tailEnd/>
        </a:ln>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1</xdr:col>
      <xdr:colOff>142875</xdr:colOff>
      <xdr:row>8</xdr:row>
      <xdr:rowOff>133350</xdr:rowOff>
    </xdr:from>
    <xdr:to>
      <xdr:col>5</xdr:col>
      <xdr:colOff>581025</xdr:colOff>
      <xdr:row>38</xdr:row>
      <xdr:rowOff>76200</xdr:rowOff>
    </xdr:to>
    <xdr:pic>
      <xdr:nvPicPr>
        <xdr:cNvPr id="36874" name="Picture 4"/>
        <xdr:cNvPicPr>
          <a:picLocks noChangeAspect="1" noChangeArrowheads="1"/>
        </xdr:cNvPicPr>
      </xdr:nvPicPr>
      <xdr:blipFill>
        <a:blip xmlns:r="http://schemas.openxmlformats.org/officeDocument/2006/relationships" r:embed="rId1"/>
        <a:srcRect/>
        <a:stretch>
          <a:fillRect/>
        </a:stretch>
      </xdr:blipFill>
      <xdr:spPr bwMode="auto">
        <a:xfrm>
          <a:off x="933450" y="2790825"/>
          <a:ext cx="7620000" cy="4800600"/>
        </a:xfrm>
        <a:prstGeom prst="rect">
          <a:avLst/>
        </a:prstGeom>
        <a:noFill/>
        <a:ln w="1">
          <a:noFill/>
          <a:miter lim="800000"/>
          <a:headEnd/>
          <a:tailEnd/>
        </a:ln>
      </xdr:spPr>
    </xdr:pic>
    <xdr:clientData/>
  </xdr:twoCellAnchor>
  <xdr:twoCellAnchor editAs="oneCell">
    <xdr:from>
      <xdr:col>1</xdr:col>
      <xdr:colOff>152400</xdr:colOff>
      <xdr:row>42</xdr:row>
      <xdr:rowOff>0</xdr:rowOff>
    </xdr:from>
    <xdr:to>
      <xdr:col>5</xdr:col>
      <xdr:colOff>590550</xdr:colOff>
      <xdr:row>71</xdr:row>
      <xdr:rowOff>104775</xdr:rowOff>
    </xdr:to>
    <xdr:pic>
      <xdr:nvPicPr>
        <xdr:cNvPr id="36875" name="Picture 5"/>
        <xdr:cNvPicPr>
          <a:picLocks noChangeAspect="1" noChangeArrowheads="1"/>
        </xdr:cNvPicPr>
      </xdr:nvPicPr>
      <xdr:blipFill>
        <a:blip xmlns:r="http://schemas.openxmlformats.org/officeDocument/2006/relationships" r:embed="rId2"/>
        <a:srcRect/>
        <a:stretch>
          <a:fillRect/>
        </a:stretch>
      </xdr:blipFill>
      <xdr:spPr bwMode="auto">
        <a:xfrm>
          <a:off x="942975" y="8162925"/>
          <a:ext cx="7620000" cy="4800600"/>
        </a:xfrm>
        <a:prstGeom prst="rect">
          <a:avLst/>
        </a:prstGeom>
        <a:noFill/>
        <a:ln w="1">
          <a:noFill/>
          <a:miter lim="800000"/>
          <a:headEnd/>
          <a:tailEnd/>
        </a:ln>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1</xdr:col>
      <xdr:colOff>114300</xdr:colOff>
      <xdr:row>11</xdr:row>
      <xdr:rowOff>85725</xdr:rowOff>
    </xdr:from>
    <xdr:to>
      <xdr:col>1</xdr:col>
      <xdr:colOff>3914775</xdr:colOff>
      <xdr:row>34</xdr:row>
      <xdr:rowOff>28575</xdr:rowOff>
    </xdr:to>
    <xdr:pic>
      <xdr:nvPicPr>
        <xdr:cNvPr id="4109" name="Picture 1"/>
        <xdr:cNvPicPr>
          <a:picLocks noChangeAspect="1" noChangeArrowheads="1"/>
        </xdr:cNvPicPr>
      </xdr:nvPicPr>
      <xdr:blipFill>
        <a:blip xmlns:r="http://schemas.openxmlformats.org/officeDocument/2006/relationships" r:embed="rId1"/>
        <a:srcRect/>
        <a:stretch>
          <a:fillRect/>
        </a:stretch>
      </xdr:blipFill>
      <xdr:spPr bwMode="auto">
        <a:xfrm>
          <a:off x="904875" y="2200275"/>
          <a:ext cx="3800475" cy="3667125"/>
        </a:xfrm>
        <a:prstGeom prst="rect">
          <a:avLst/>
        </a:prstGeom>
        <a:noFill/>
        <a:ln w="1">
          <a:noFill/>
          <a:miter lim="800000"/>
          <a:headEnd/>
          <a:tailEnd/>
        </a:ln>
      </xdr:spPr>
    </xdr:pic>
    <xdr:clientData/>
  </xdr:twoCellAnchor>
  <xdr:twoCellAnchor editAs="oneCell">
    <xdr:from>
      <xdr:col>1</xdr:col>
      <xdr:colOff>180975</xdr:colOff>
      <xdr:row>50</xdr:row>
      <xdr:rowOff>28575</xdr:rowOff>
    </xdr:from>
    <xdr:to>
      <xdr:col>1</xdr:col>
      <xdr:colOff>3981450</xdr:colOff>
      <xdr:row>72</xdr:row>
      <xdr:rowOff>133350</xdr:rowOff>
    </xdr:to>
    <xdr:pic>
      <xdr:nvPicPr>
        <xdr:cNvPr id="4110" name="Picture 2"/>
        <xdr:cNvPicPr>
          <a:picLocks noChangeAspect="1" noChangeArrowheads="1"/>
        </xdr:cNvPicPr>
      </xdr:nvPicPr>
      <xdr:blipFill>
        <a:blip xmlns:r="http://schemas.openxmlformats.org/officeDocument/2006/relationships" r:embed="rId2"/>
        <a:srcRect/>
        <a:stretch>
          <a:fillRect/>
        </a:stretch>
      </xdr:blipFill>
      <xdr:spPr bwMode="auto">
        <a:xfrm>
          <a:off x="971550" y="8458200"/>
          <a:ext cx="3800475" cy="3667125"/>
        </a:xfrm>
        <a:prstGeom prst="rect">
          <a:avLst/>
        </a:prstGeom>
        <a:noFill/>
        <a:ln w="1">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1</xdr:col>
      <xdr:colOff>304800</xdr:colOff>
      <xdr:row>4</xdr:row>
      <xdr:rowOff>209550</xdr:rowOff>
    </xdr:to>
    <xdr:sp macro="" textlink="">
      <xdr:nvSpPr>
        <xdr:cNvPr id="28697" name="AutoShape 1" descr="Mostra">
          <a:hlinkClick xmlns:r="http://schemas.openxmlformats.org/officeDocument/2006/relationships" r:id=""/>
        </xdr:cNvPr>
        <xdr:cNvSpPr>
          <a:spLocks noChangeAspect="1" noChangeArrowheads="1"/>
        </xdr:cNvSpPr>
      </xdr:nvSpPr>
      <xdr:spPr bwMode="auto">
        <a:xfrm>
          <a:off x="590550" y="495300"/>
          <a:ext cx="304800" cy="628650"/>
        </a:xfrm>
        <a:prstGeom prst="rect">
          <a:avLst/>
        </a:prstGeom>
        <a:noFill/>
        <a:ln w="9525">
          <a:noFill/>
          <a:miter lim="800000"/>
          <a:headEnd/>
          <a:tailEnd/>
        </a:ln>
      </xdr:spPr>
    </xdr:sp>
    <xdr:clientData/>
  </xdr:twoCellAnchor>
  <xdr:twoCellAnchor editAs="oneCell">
    <xdr:from>
      <xdr:col>1</xdr:col>
      <xdr:colOff>0</xdr:colOff>
      <xdr:row>6</xdr:row>
      <xdr:rowOff>0</xdr:rowOff>
    </xdr:from>
    <xdr:to>
      <xdr:col>1</xdr:col>
      <xdr:colOff>304800</xdr:colOff>
      <xdr:row>7</xdr:row>
      <xdr:rowOff>142875</xdr:rowOff>
    </xdr:to>
    <xdr:sp macro="" textlink="">
      <xdr:nvSpPr>
        <xdr:cNvPr id="28698" name="AutoShape 2" descr="Mostra">
          <a:hlinkClick xmlns:r="http://schemas.openxmlformats.org/officeDocument/2006/relationships" r:id=""/>
        </xdr:cNvPr>
        <xdr:cNvSpPr>
          <a:spLocks noChangeAspect="1" noChangeArrowheads="1"/>
        </xdr:cNvSpPr>
      </xdr:nvSpPr>
      <xdr:spPr bwMode="auto">
        <a:xfrm>
          <a:off x="590550" y="1400175"/>
          <a:ext cx="304800" cy="304800"/>
        </a:xfrm>
        <a:prstGeom prst="rect">
          <a:avLst/>
        </a:prstGeom>
        <a:noFill/>
        <a:ln w="9525">
          <a:noFill/>
          <a:miter lim="800000"/>
          <a:headEnd/>
          <a:tailEnd/>
        </a:ln>
      </xdr:spPr>
    </xdr:sp>
    <xdr:clientData/>
  </xdr:twoCellAnchor>
  <xdr:twoCellAnchor editAs="oneCell">
    <xdr:from>
      <xdr:col>1</xdr:col>
      <xdr:colOff>285750</xdr:colOff>
      <xdr:row>17</xdr:row>
      <xdr:rowOff>142875</xdr:rowOff>
    </xdr:from>
    <xdr:to>
      <xdr:col>1</xdr:col>
      <xdr:colOff>6019800</xdr:colOff>
      <xdr:row>46</xdr:row>
      <xdr:rowOff>9525</xdr:rowOff>
    </xdr:to>
    <xdr:pic>
      <xdr:nvPicPr>
        <xdr:cNvPr id="28699" name="Picture 3"/>
        <xdr:cNvPicPr>
          <a:picLocks noChangeAspect="1" noChangeArrowheads="1"/>
        </xdr:cNvPicPr>
      </xdr:nvPicPr>
      <xdr:blipFill>
        <a:blip xmlns:r="http://schemas.openxmlformats.org/officeDocument/2006/relationships" r:embed="rId1"/>
        <a:srcRect/>
        <a:stretch>
          <a:fillRect/>
        </a:stretch>
      </xdr:blipFill>
      <xdr:spPr bwMode="auto">
        <a:xfrm>
          <a:off x="876300" y="4457700"/>
          <a:ext cx="5734050" cy="4562475"/>
        </a:xfrm>
        <a:prstGeom prst="rect">
          <a:avLst/>
        </a:prstGeom>
        <a:noFill/>
        <a:ln w="9525">
          <a:noFill/>
          <a:miter lim="800000"/>
          <a:headEnd/>
          <a:tailEnd/>
        </a:ln>
      </xdr:spPr>
    </xdr:pic>
    <xdr:clientData/>
  </xdr:twoCellAnchor>
  <xdr:twoCellAnchor editAs="oneCell">
    <xdr:from>
      <xdr:col>1</xdr:col>
      <xdr:colOff>0</xdr:colOff>
      <xdr:row>6</xdr:row>
      <xdr:rowOff>0</xdr:rowOff>
    </xdr:from>
    <xdr:to>
      <xdr:col>1</xdr:col>
      <xdr:colOff>304800</xdr:colOff>
      <xdr:row>7</xdr:row>
      <xdr:rowOff>142875</xdr:rowOff>
    </xdr:to>
    <xdr:sp macro="" textlink="">
      <xdr:nvSpPr>
        <xdr:cNvPr id="28700" name="AutoShape 4" descr="Mostra">
          <a:hlinkClick xmlns:r="http://schemas.openxmlformats.org/officeDocument/2006/relationships" r:id=""/>
        </xdr:cNvPr>
        <xdr:cNvSpPr>
          <a:spLocks noChangeAspect="1" noChangeArrowheads="1"/>
        </xdr:cNvSpPr>
      </xdr:nvSpPr>
      <xdr:spPr bwMode="auto">
        <a:xfrm>
          <a:off x="590550" y="1400175"/>
          <a:ext cx="304800" cy="304800"/>
        </a:xfrm>
        <a:prstGeom prst="rect">
          <a:avLst/>
        </a:prstGeom>
        <a:noFill/>
        <a:ln w="9525">
          <a:noFill/>
          <a:miter lim="800000"/>
          <a:headEnd/>
          <a:tailEnd/>
        </a:ln>
      </xdr:spPr>
    </xdr:sp>
    <xdr:clientData/>
  </xdr:twoCellAnchor>
</xdr:wsDr>
</file>

<file path=xl/drawings/drawing30.xml><?xml version="1.0" encoding="utf-8"?>
<xdr:wsDr xmlns:xdr="http://schemas.openxmlformats.org/drawingml/2006/spreadsheetDrawing" xmlns:a="http://schemas.openxmlformats.org/drawingml/2006/main">
  <xdr:twoCellAnchor editAs="oneCell">
    <xdr:from>
      <xdr:col>1</xdr:col>
      <xdr:colOff>495300</xdr:colOff>
      <xdr:row>18</xdr:row>
      <xdr:rowOff>28575</xdr:rowOff>
    </xdr:from>
    <xdr:to>
      <xdr:col>1</xdr:col>
      <xdr:colOff>5038725</xdr:colOff>
      <xdr:row>32</xdr:row>
      <xdr:rowOff>76200</xdr:rowOff>
    </xdr:to>
    <xdr:pic>
      <xdr:nvPicPr>
        <xdr:cNvPr id="6151" name="Picture 1"/>
        <xdr:cNvPicPr>
          <a:picLocks noChangeAspect="1" noChangeArrowheads="1"/>
        </xdr:cNvPicPr>
      </xdr:nvPicPr>
      <xdr:blipFill>
        <a:blip xmlns:r="http://schemas.openxmlformats.org/officeDocument/2006/relationships" r:embed="rId1"/>
        <a:srcRect/>
        <a:stretch>
          <a:fillRect/>
        </a:stretch>
      </xdr:blipFill>
      <xdr:spPr bwMode="auto">
        <a:xfrm>
          <a:off x="1238250" y="6200775"/>
          <a:ext cx="4543425" cy="2314575"/>
        </a:xfrm>
        <a:prstGeom prst="rect">
          <a:avLst/>
        </a:prstGeom>
        <a:noFill/>
        <a:ln w="1">
          <a:noFill/>
          <a:miter lim="800000"/>
          <a:headEnd/>
          <a:tailEnd/>
        </a:ln>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1</xdr:col>
      <xdr:colOff>704850</xdr:colOff>
      <xdr:row>15</xdr:row>
      <xdr:rowOff>152400</xdr:rowOff>
    </xdr:from>
    <xdr:to>
      <xdr:col>1</xdr:col>
      <xdr:colOff>5248275</xdr:colOff>
      <xdr:row>30</xdr:row>
      <xdr:rowOff>38100</xdr:rowOff>
    </xdr:to>
    <xdr:pic>
      <xdr:nvPicPr>
        <xdr:cNvPr id="5127" name="Picture 1"/>
        <xdr:cNvPicPr>
          <a:picLocks noChangeAspect="1" noChangeArrowheads="1"/>
        </xdr:cNvPicPr>
      </xdr:nvPicPr>
      <xdr:blipFill>
        <a:blip xmlns:r="http://schemas.openxmlformats.org/officeDocument/2006/relationships" r:embed="rId1"/>
        <a:srcRect/>
        <a:stretch>
          <a:fillRect/>
        </a:stretch>
      </xdr:blipFill>
      <xdr:spPr bwMode="auto">
        <a:xfrm>
          <a:off x="1409700" y="5038725"/>
          <a:ext cx="4543425" cy="2314575"/>
        </a:xfrm>
        <a:prstGeom prst="rect">
          <a:avLst/>
        </a:prstGeom>
        <a:noFill/>
        <a:ln w="1">
          <a:noFill/>
          <a:miter lim="800000"/>
          <a:headEnd/>
          <a:tailEnd/>
        </a:ln>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1</xdr:col>
      <xdr:colOff>9525</xdr:colOff>
      <xdr:row>24</xdr:row>
      <xdr:rowOff>133350</xdr:rowOff>
    </xdr:from>
    <xdr:to>
      <xdr:col>1</xdr:col>
      <xdr:colOff>4038600</xdr:colOff>
      <xdr:row>46</xdr:row>
      <xdr:rowOff>85725</xdr:rowOff>
    </xdr:to>
    <xdr:pic>
      <xdr:nvPicPr>
        <xdr:cNvPr id="38918" name="Picture 35"/>
        <xdr:cNvPicPr>
          <a:picLocks noChangeAspect="1" noChangeArrowheads="1"/>
        </xdr:cNvPicPr>
      </xdr:nvPicPr>
      <xdr:blipFill>
        <a:blip xmlns:r="http://schemas.openxmlformats.org/officeDocument/2006/relationships" r:embed="rId1"/>
        <a:srcRect/>
        <a:stretch>
          <a:fillRect/>
        </a:stretch>
      </xdr:blipFill>
      <xdr:spPr bwMode="auto">
        <a:xfrm>
          <a:off x="828675" y="5838825"/>
          <a:ext cx="4029075" cy="3514725"/>
        </a:xfrm>
        <a:prstGeom prst="rect">
          <a:avLst/>
        </a:prstGeom>
        <a:noFill/>
        <a:ln w="1">
          <a:noFill/>
          <a:miter lim="800000"/>
          <a:headEnd/>
          <a:tailEnd/>
        </a:ln>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1</xdr:col>
      <xdr:colOff>9525</xdr:colOff>
      <xdr:row>22</xdr:row>
      <xdr:rowOff>114300</xdr:rowOff>
    </xdr:from>
    <xdr:to>
      <xdr:col>1</xdr:col>
      <xdr:colOff>3810000</xdr:colOff>
      <xdr:row>42</xdr:row>
      <xdr:rowOff>114300</xdr:rowOff>
    </xdr:to>
    <xdr:pic>
      <xdr:nvPicPr>
        <xdr:cNvPr id="44037" name="Picture 2"/>
        <xdr:cNvPicPr>
          <a:picLocks noChangeAspect="1" noChangeArrowheads="1"/>
        </xdr:cNvPicPr>
      </xdr:nvPicPr>
      <xdr:blipFill>
        <a:blip xmlns:r="http://schemas.openxmlformats.org/officeDocument/2006/relationships" r:embed="rId1"/>
        <a:srcRect/>
        <a:stretch>
          <a:fillRect/>
        </a:stretch>
      </xdr:blipFill>
      <xdr:spPr bwMode="auto">
        <a:xfrm>
          <a:off x="828675" y="5495925"/>
          <a:ext cx="3800475" cy="3238500"/>
        </a:xfrm>
        <a:prstGeom prst="rect">
          <a:avLst/>
        </a:prstGeom>
        <a:noFill/>
        <a:ln w="1">
          <a:noFill/>
          <a:miter lim="800000"/>
          <a:headEnd/>
          <a:tailEnd/>
        </a:ln>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1</xdr:col>
      <xdr:colOff>1371600</xdr:colOff>
      <xdr:row>19</xdr:row>
      <xdr:rowOff>142875</xdr:rowOff>
    </xdr:from>
    <xdr:to>
      <xdr:col>1</xdr:col>
      <xdr:colOff>3571875</xdr:colOff>
      <xdr:row>48</xdr:row>
      <xdr:rowOff>57150</xdr:rowOff>
    </xdr:to>
    <xdr:pic>
      <xdr:nvPicPr>
        <xdr:cNvPr id="30727" name="Picture 1"/>
        <xdr:cNvPicPr>
          <a:picLocks noChangeAspect="1" noChangeArrowheads="1"/>
        </xdr:cNvPicPr>
      </xdr:nvPicPr>
      <xdr:blipFill>
        <a:blip xmlns:r="http://schemas.openxmlformats.org/officeDocument/2006/relationships" r:embed="rId1"/>
        <a:srcRect/>
        <a:stretch>
          <a:fillRect/>
        </a:stretch>
      </xdr:blipFill>
      <xdr:spPr bwMode="auto">
        <a:xfrm>
          <a:off x="2114550" y="3943350"/>
          <a:ext cx="2200275" cy="4610100"/>
        </a:xfrm>
        <a:prstGeom prst="rect">
          <a:avLst/>
        </a:prstGeom>
        <a:noFill/>
        <a:ln w="9525">
          <a:noFill/>
          <a:miter lim="800000"/>
          <a:headEnd/>
          <a:tailEnd/>
        </a:ln>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1</xdr:col>
      <xdr:colOff>314325</xdr:colOff>
      <xdr:row>5</xdr:row>
      <xdr:rowOff>142875</xdr:rowOff>
    </xdr:to>
    <xdr:sp macro="" textlink="">
      <xdr:nvSpPr>
        <xdr:cNvPr id="31847" name="AutoShape 1" descr="Mostra">
          <a:hlinkClick xmlns:r="http://schemas.openxmlformats.org/officeDocument/2006/relationships" r:id=""/>
        </xdr:cNvPr>
        <xdr:cNvSpPr>
          <a:spLocks noChangeAspect="1" noChangeArrowheads="1"/>
        </xdr:cNvSpPr>
      </xdr:nvSpPr>
      <xdr:spPr bwMode="auto">
        <a:xfrm>
          <a:off x="695325" y="495300"/>
          <a:ext cx="314325" cy="628650"/>
        </a:xfrm>
        <a:prstGeom prst="rect">
          <a:avLst/>
        </a:prstGeom>
        <a:noFill/>
        <a:ln w="9525">
          <a:noFill/>
          <a:miter lim="800000"/>
          <a:headEnd/>
          <a:tailEnd/>
        </a:ln>
      </xdr:spPr>
    </xdr:sp>
    <xdr:clientData/>
  </xdr:twoCellAnchor>
  <xdr:twoCellAnchor editAs="oneCell">
    <xdr:from>
      <xdr:col>1</xdr:col>
      <xdr:colOff>0</xdr:colOff>
      <xdr:row>27</xdr:row>
      <xdr:rowOff>0</xdr:rowOff>
    </xdr:from>
    <xdr:to>
      <xdr:col>1</xdr:col>
      <xdr:colOff>314325</xdr:colOff>
      <xdr:row>28</xdr:row>
      <xdr:rowOff>142875</xdr:rowOff>
    </xdr:to>
    <xdr:sp macro="" textlink="">
      <xdr:nvSpPr>
        <xdr:cNvPr id="31848" name="AutoShape 2" descr="Mostra">
          <a:hlinkClick xmlns:r="http://schemas.openxmlformats.org/officeDocument/2006/relationships" r:id=""/>
        </xdr:cNvPr>
        <xdr:cNvSpPr>
          <a:spLocks noChangeAspect="1" noChangeArrowheads="1"/>
        </xdr:cNvSpPr>
      </xdr:nvSpPr>
      <xdr:spPr bwMode="auto">
        <a:xfrm>
          <a:off x="695325" y="7200900"/>
          <a:ext cx="314325" cy="304800"/>
        </a:xfrm>
        <a:prstGeom prst="rect">
          <a:avLst/>
        </a:prstGeom>
        <a:noFill/>
        <a:ln w="9525">
          <a:noFill/>
          <a:miter lim="800000"/>
          <a:headEnd/>
          <a:tailEnd/>
        </a:ln>
      </xdr:spPr>
    </xdr:sp>
    <xdr:clientData/>
  </xdr:twoCellAnchor>
  <xdr:twoCellAnchor editAs="oneCell">
    <xdr:from>
      <xdr:col>1</xdr:col>
      <xdr:colOff>0</xdr:colOff>
      <xdr:row>32</xdr:row>
      <xdr:rowOff>0</xdr:rowOff>
    </xdr:from>
    <xdr:to>
      <xdr:col>1</xdr:col>
      <xdr:colOff>314325</xdr:colOff>
      <xdr:row>33</xdr:row>
      <xdr:rowOff>142875</xdr:rowOff>
    </xdr:to>
    <xdr:sp macro="" textlink="">
      <xdr:nvSpPr>
        <xdr:cNvPr id="31849" name="AutoShape 3" descr="Selezionare un esempio dalla Guida"/>
        <xdr:cNvSpPr>
          <a:spLocks noChangeAspect="1" noChangeArrowheads="1"/>
        </xdr:cNvSpPr>
      </xdr:nvSpPr>
      <xdr:spPr bwMode="auto">
        <a:xfrm>
          <a:off x="695325" y="8010525"/>
          <a:ext cx="314325" cy="304800"/>
        </a:xfrm>
        <a:prstGeom prst="rect">
          <a:avLst/>
        </a:prstGeom>
        <a:noFill/>
        <a:ln w="9525">
          <a:noFill/>
          <a:miter lim="800000"/>
          <a:headEnd/>
          <a:tailEnd/>
        </a:ln>
      </xdr:spPr>
    </xdr:sp>
    <xdr:clientData/>
  </xdr:twoCellAnchor>
  <xdr:twoCellAnchor editAs="oneCell">
    <xdr:from>
      <xdr:col>1</xdr:col>
      <xdr:colOff>0</xdr:colOff>
      <xdr:row>64</xdr:row>
      <xdr:rowOff>0</xdr:rowOff>
    </xdr:from>
    <xdr:to>
      <xdr:col>1</xdr:col>
      <xdr:colOff>314325</xdr:colOff>
      <xdr:row>65</xdr:row>
      <xdr:rowOff>142875</xdr:rowOff>
    </xdr:to>
    <xdr:sp macro="" textlink="">
      <xdr:nvSpPr>
        <xdr:cNvPr id="31850" name="AutoShape 4" descr="Mostra">
          <a:hlinkClick xmlns:r="http://schemas.openxmlformats.org/officeDocument/2006/relationships" r:id=""/>
        </xdr:cNvPr>
        <xdr:cNvSpPr>
          <a:spLocks noChangeAspect="1" noChangeArrowheads="1"/>
        </xdr:cNvSpPr>
      </xdr:nvSpPr>
      <xdr:spPr bwMode="auto">
        <a:xfrm>
          <a:off x="695325" y="13515975"/>
          <a:ext cx="314325" cy="304800"/>
        </a:xfrm>
        <a:prstGeom prst="rect">
          <a:avLst/>
        </a:prstGeom>
        <a:noFill/>
        <a:ln w="9525">
          <a:noFill/>
          <a:miter lim="800000"/>
          <a:headEnd/>
          <a:tailEnd/>
        </a:ln>
      </xdr:spPr>
    </xdr:sp>
    <xdr:clientData/>
  </xdr:twoCellAnchor>
  <xdr:twoCellAnchor editAs="oneCell">
    <xdr:from>
      <xdr:col>1</xdr:col>
      <xdr:colOff>0</xdr:colOff>
      <xdr:row>69</xdr:row>
      <xdr:rowOff>0</xdr:rowOff>
    </xdr:from>
    <xdr:to>
      <xdr:col>1</xdr:col>
      <xdr:colOff>314325</xdr:colOff>
      <xdr:row>70</xdr:row>
      <xdr:rowOff>142875</xdr:rowOff>
    </xdr:to>
    <xdr:sp macro="" textlink="">
      <xdr:nvSpPr>
        <xdr:cNvPr id="31851" name="AutoShape 5" descr="Selezionare un esempio dalla Guida"/>
        <xdr:cNvSpPr>
          <a:spLocks noChangeAspect="1" noChangeArrowheads="1"/>
        </xdr:cNvSpPr>
      </xdr:nvSpPr>
      <xdr:spPr bwMode="auto">
        <a:xfrm>
          <a:off x="695325" y="14325600"/>
          <a:ext cx="314325" cy="304800"/>
        </a:xfrm>
        <a:prstGeom prst="rect">
          <a:avLst/>
        </a:prstGeom>
        <a:noFill/>
        <a:ln w="9525">
          <a:noFill/>
          <a:miter lim="800000"/>
          <a:headEnd/>
          <a:tailEnd/>
        </a:ln>
      </xdr:spPr>
    </xdr:sp>
    <xdr:clientData/>
  </xdr:twoCellAnchor>
  <xdr:twoCellAnchor editAs="oneCell">
    <xdr:from>
      <xdr:col>1</xdr:col>
      <xdr:colOff>0</xdr:colOff>
      <xdr:row>97</xdr:row>
      <xdr:rowOff>0</xdr:rowOff>
    </xdr:from>
    <xdr:to>
      <xdr:col>1</xdr:col>
      <xdr:colOff>314325</xdr:colOff>
      <xdr:row>98</xdr:row>
      <xdr:rowOff>142875</xdr:rowOff>
    </xdr:to>
    <xdr:sp macro="" textlink="">
      <xdr:nvSpPr>
        <xdr:cNvPr id="31852" name="AutoShape 6" descr="Mostra">
          <a:hlinkClick xmlns:r="http://schemas.openxmlformats.org/officeDocument/2006/relationships" r:id=""/>
        </xdr:cNvPr>
        <xdr:cNvSpPr>
          <a:spLocks noChangeAspect="1" noChangeArrowheads="1"/>
        </xdr:cNvSpPr>
      </xdr:nvSpPr>
      <xdr:spPr bwMode="auto">
        <a:xfrm>
          <a:off x="695325" y="19183350"/>
          <a:ext cx="314325" cy="304800"/>
        </a:xfrm>
        <a:prstGeom prst="rect">
          <a:avLst/>
        </a:prstGeom>
        <a:noFill/>
        <a:ln w="9525">
          <a:noFill/>
          <a:miter lim="800000"/>
          <a:headEnd/>
          <a:tailEnd/>
        </a:ln>
      </xdr:spPr>
    </xdr:sp>
    <xdr:clientData/>
  </xdr:twoCellAnchor>
  <xdr:twoCellAnchor editAs="oneCell">
    <xdr:from>
      <xdr:col>1</xdr:col>
      <xdr:colOff>0</xdr:colOff>
      <xdr:row>102</xdr:row>
      <xdr:rowOff>0</xdr:rowOff>
    </xdr:from>
    <xdr:to>
      <xdr:col>1</xdr:col>
      <xdr:colOff>314325</xdr:colOff>
      <xdr:row>103</xdr:row>
      <xdr:rowOff>142875</xdr:rowOff>
    </xdr:to>
    <xdr:sp macro="" textlink="">
      <xdr:nvSpPr>
        <xdr:cNvPr id="31853" name="AutoShape 7" descr="Selezionare un esempio dalla Guida"/>
        <xdr:cNvSpPr>
          <a:spLocks noChangeAspect="1" noChangeArrowheads="1"/>
        </xdr:cNvSpPr>
      </xdr:nvSpPr>
      <xdr:spPr bwMode="auto">
        <a:xfrm>
          <a:off x="695325" y="19992975"/>
          <a:ext cx="314325" cy="304800"/>
        </a:xfrm>
        <a:prstGeom prst="rect">
          <a:avLst/>
        </a:prstGeom>
        <a:noFill/>
        <a:ln w="9525">
          <a:noFill/>
          <a:miter lim="800000"/>
          <a:headEnd/>
          <a:tailEnd/>
        </a:ln>
      </xdr:spPr>
    </xdr:sp>
    <xdr:clientData/>
  </xdr:twoCellAnchor>
  <xdr:twoCellAnchor editAs="oneCell">
    <xdr:from>
      <xdr:col>1</xdr:col>
      <xdr:colOff>1743075</xdr:colOff>
      <xdr:row>38</xdr:row>
      <xdr:rowOff>9525</xdr:rowOff>
    </xdr:from>
    <xdr:to>
      <xdr:col>1</xdr:col>
      <xdr:colOff>3867150</xdr:colOff>
      <xdr:row>57</xdr:row>
      <xdr:rowOff>28575</xdr:rowOff>
    </xdr:to>
    <xdr:pic>
      <xdr:nvPicPr>
        <xdr:cNvPr id="31854" name="Picture 8"/>
        <xdr:cNvPicPr>
          <a:picLocks noChangeAspect="1" noChangeArrowheads="1"/>
        </xdr:cNvPicPr>
      </xdr:nvPicPr>
      <xdr:blipFill>
        <a:blip xmlns:r="http://schemas.openxmlformats.org/officeDocument/2006/relationships" r:embed="rId1"/>
        <a:srcRect/>
        <a:stretch>
          <a:fillRect/>
        </a:stretch>
      </xdr:blipFill>
      <xdr:spPr bwMode="auto">
        <a:xfrm>
          <a:off x="2438400" y="9315450"/>
          <a:ext cx="2124075" cy="3095625"/>
        </a:xfrm>
        <a:prstGeom prst="rect">
          <a:avLst/>
        </a:prstGeom>
        <a:noFill/>
        <a:ln w="9525">
          <a:noFill/>
          <a:miter lim="800000"/>
          <a:headEnd/>
          <a:tailEnd/>
        </a:ln>
      </xdr:spPr>
    </xdr:pic>
    <xdr:clientData/>
  </xdr:twoCellAnchor>
  <xdr:twoCellAnchor editAs="oneCell">
    <xdr:from>
      <xdr:col>1</xdr:col>
      <xdr:colOff>1752600</xdr:colOff>
      <xdr:row>76</xdr:row>
      <xdr:rowOff>38100</xdr:rowOff>
    </xdr:from>
    <xdr:to>
      <xdr:col>1</xdr:col>
      <xdr:colOff>3933825</xdr:colOff>
      <xdr:row>89</xdr:row>
      <xdr:rowOff>152400</xdr:rowOff>
    </xdr:to>
    <xdr:pic>
      <xdr:nvPicPr>
        <xdr:cNvPr id="31855" name="Picture 9"/>
        <xdr:cNvPicPr>
          <a:picLocks noChangeAspect="1" noChangeArrowheads="1"/>
        </xdr:cNvPicPr>
      </xdr:nvPicPr>
      <xdr:blipFill>
        <a:blip xmlns:r="http://schemas.openxmlformats.org/officeDocument/2006/relationships" r:embed="rId2"/>
        <a:srcRect/>
        <a:stretch>
          <a:fillRect/>
        </a:stretch>
      </xdr:blipFill>
      <xdr:spPr bwMode="auto">
        <a:xfrm>
          <a:off x="2447925" y="15821025"/>
          <a:ext cx="2181225" cy="2219325"/>
        </a:xfrm>
        <a:prstGeom prst="rect">
          <a:avLst/>
        </a:prstGeom>
        <a:noFill/>
        <a:ln w="9525">
          <a:noFill/>
          <a:miter lim="800000"/>
          <a:headEnd/>
          <a:tailEnd/>
        </a:ln>
      </xdr:spPr>
    </xdr:pic>
    <xdr:clientData/>
  </xdr:twoCellAnchor>
  <xdr:twoCellAnchor editAs="oneCell">
    <xdr:from>
      <xdr:col>1</xdr:col>
      <xdr:colOff>1857375</xdr:colOff>
      <xdr:row>110</xdr:row>
      <xdr:rowOff>133350</xdr:rowOff>
    </xdr:from>
    <xdr:to>
      <xdr:col>1</xdr:col>
      <xdr:colOff>4000500</xdr:colOff>
      <xdr:row>128</xdr:row>
      <xdr:rowOff>123825</xdr:rowOff>
    </xdr:to>
    <xdr:pic>
      <xdr:nvPicPr>
        <xdr:cNvPr id="31856" name="Picture 10"/>
        <xdr:cNvPicPr>
          <a:picLocks noChangeAspect="1" noChangeArrowheads="1"/>
        </xdr:cNvPicPr>
      </xdr:nvPicPr>
      <xdr:blipFill>
        <a:blip xmlns:r="http://schemas.openxmlformats.org/officeDocument/2006/relationships" r:embed="rId3"/>
        <a:srcRect/>
        <a:stretch>
          <a:fillRect/>
        </a:stretch>
      </xdr:blipFill>
      <xdr:spPr bwMode="auto">
        <a:xfrm>
          <a:off x="2552700" y="21745575"/>
          <a:ext cx="2143125" cy="2905125"/>
        </a:xfrm>
        <a:prstGeom prst="rect">
          <a:avLst/>
        </a:prstGeom>
        <a:noFill/>
        <a:ln w="9525">
          <a:noFill/>
          <a:miter lim="800000"/>
          <a:headEnd/>
          <a:tailEnd/>
        </a:ln>
      </xdr:spPr>
    </xdr:pic>
    <xdr:clientData/>
  </xdr:twoCellAnchor>
  <xdr:twoCellAnchor editAs="oneCell">
    <xdr:from>
      <xdr:col>1</xdr:col>
      <xdr:colOff>0</xdr:colOff>
      <xdr:row>2</xdr:row>
      <xdr:rowOff>0</xdr:rowOff>
    </xdr:from>
    <xdr:to>
      <xdr:col>1</xdr:col>
      <xdr:colOff>314325</xdr:colOff>
      <xdr:row>5</xdr:row>
      <xdr:rowOff>142875</xdr:rowOff>
    </xdr:to>
    <xdr:sp macro="" textlink="">
      <xdr:nvSpPr>
        <xdr:cNvPr id="31857" name="AutoShape 11" descr="Mostra">
          <a:hlinkClick xmlns:r="http://schemas.openxmlformats.org/officeDocument/2006/relationships" r:id=""/>
        </xdr:cNvPr>
        <xdr:cNvSpPr>
          <a:spLocks noChangeAspect="1" noChangeArrowheads="1"/>
        </xdr:cNvSpPr>
      </xdr:nvSpPr>
      <xdr:spPr bwMode="auto">
        <a:xfrm>
          <a:off x="695325" y="495300"/>
          <a:ext cx="314325" cy="628650"/>
        </a:xfrm>
        <a:prstGeom prst="rect">
          <a:avLst/>
        </a:prstGeom>
        <a:noFill/>
        <a:ln w="9525">
          <a:noFill/>
          <a:miter lim="800000"/>
          <a:headEnd/>
          <a:tailEnd/>
        </a:ln>
      </xdr:spPr>
    </xdr:sp>
    <xdr:clientData/>
  </xdr:twoCellAnchor>
  <xdr:twoCellAnchor editAs="oneCell">
    <xdr:from>
      <xdr:col>1</xdr:col>
      <xdr:colOff>0</xdr:colOff>
      <xdr:row>27</xdr:row>
      <xdr:rowOff>0</xdr:rowOff>
    </xdr:from>
    <xdr:to>
      <xdr:col>1</xdr:col>
      <xdr:colOff>314325</xdr:colOff>
      <xdr:row>28</xdr:row>
      <xdr:rowOff>142875</xdr:rowOff>
    </xdr:to>
    <xdr:sp macro="" textlink="">
      <xdr:nvSpPr>
        <xdr:cNvPr id="31858" name="AutoShape 12" descr="Mostra">
          <a:hlinkClick xmlns:r="http://schemas.openxmlformats.org/officeDocument/2006/relationships" r:id=""/>
        </xdr:cNvPr>
        <xdr:cNvSpPr>
          <a:spLocks noChangeAspect="1" noChangeArrowheads="1"/>
        </xdr:cNvSpPr>
      </xdr:nvSpPr>
      <xdr:spPr bwMode="auto">
        <a:xfrm>
          <a:off x="695325" y="7200900"/>
          <a:ext cx="314325" cy="304800"/>
        </a:xfrm>
        <a:prstGeom prst="rect">
          <a:avLst/>
        </a:prstGeom>
        <a:noFill/>
        <a:ln w="9525">
          <a:noFill/>
          <a:miter lim="800000"/>
          <a:headEnd/>
          <a:tailEnd/>
        </a:ln>
      </xdr:spPr>
    </xdr:sp>
    <xdr:clientData/>
  </xdr:twoCellAnchor>
  <xdr:twoCellAnchor editAs="oneCell">
    <xdr:from>
      <xdr:col>1</xdr:col>
      <xdr:colOff>0</xdr:colOff>
      <xdr:row>32</xdr:row>
      <xdr:rowOff>0</xdr:rowOff>
    </xdr:from>
    <xdr:to>
      <xdr:col>1</xdr:col>
      <xdr:colOff>314325</xdr:colOff>
      <xdr:row>33</xdr:row>
      <xdr:rowOff>142875</xdr:rowOff>
    </xdr:to>
    <xdr:sp macro="" textlink="">
      <xdr:nvSpPr>
        <xdr:cNvPr id="31859" name="AutoShape 13" descr="Selezionare un esempio dalla Guida"/>
        <xdr:cNvSpPr>
          <a:spLocks noChangeAspect="1" noChangeArrowheads="1"/>
        </xdr:cNvSpPr>
      </xdr:nvSpPr>
      <xdr:spPr bwMode="auto">
        <a:xfrm>
          <a:off x="695325" y="8010525"/>
          <a:ext cx="314325" cy="304800"/>
        </a:xfrm>
        <a:prstGeom prst="rect">
          <a:avLst/>
        </a:prstGeom>
        <a:noFill/>
        <a:ln w="9525">
          <a:noFill/>
          <a:miter lim="800000"/>
          <a:headEnd/>
          <a:tailEnd/>
        </a:ln>
      </xdr:spPr>
    </xdr:sp>
    <xdr:clientData/>
  </xdr:twoCellAnchor>
  <xdr:twoCellAnchor editAs="oneCell">
    <xdr:from>
      <xdr:col>1</xdr:col>
      <xdr:colOff>0</xdr:colOff>
      <xdr:row>64</xdr:row>
      <xdr:rowOff>0</xdr:rowOff>
    </xdr:from>
    <xdr:to>
      <xdr:col>1</xdr:col>
      <xdr:colOff>314325</xdr:colOff>
      <xdr:row>65</xdr:row>
      <xdr:rowOff>142875</xdr:rowOff>
    </xdr:to>
    <xdr:sp macro="" textlink="">
      <xdr:nvSpPr>
        <xdr:cNvPr id="31860" name="AutoShape 14" descr="Mostra">
          <a:hlinkClick xmlns:r="http://schemas.openxmlformats.org/officeDocument/2006/relationships" r:id=""/>
        </xdr:cNvPr>
        <xdr:cNvSpPr>
          <a:spLocks noChangeAspect="1" noChangeArrowheads="1"/>
        </xdr:cNvSpPr>
      </xdr:nvSpPr>
      <xdr:spPr bwMode="auto">
        <a:xfrm>
          <a:off x="695325" y="13515975"/>
          <a:ext cx="314325" cy="304800"/>
        </a:xfrm>
        <a:prstGeom prst="rect">
          <a:avLst/>
        </a:prstGeom>
        <a:noFill/>
        <a:ln w="9525">
          <a:noFill/>
          <a:miter lim="800000"/>
          <a:headEnd/>
          <a:tailEnd/>
        </a:ln>
      </xdr:spPr>
    </xdr:sp>
    <xdr:clientData/>
  </xdr:twoCellAnchor>
  <xdr:twoCellAnchor editAs="oneCell">
    <xdr:from>
      <xdr:col>1</xdr:col>
      <xdr:colOff>0</xdr:colOff>
      <xdr:row>69</xdr:row>
      <xdr:rowOff>0</xdr:rowOff>
    </xdr:from>
    <xdr:to>
      <xdr:col>1</xdr:col>
      <xdr:colOff>314325</xdr:colOff>
      <xdr:row>70</xdr:row>
      <xdr:rowOff>142875</xdr:rowOff>
    </xdr:to>
    <xdr:sp macro="" textlink="">
      <xdr:nvSpPr>
        <xdr:cNvPr id="31861" name="AutoShape 15" descr="Selezionare un esempio dalla Guida"/>
        <xdr:cNvSpPr>
          <a:spLocks noChangeAspect="1" noChangeArrowheads="1"/>
        </xdr:cNvSpPr>
      </xdr:nvSpPr>
      <xdr:spPr bwMode="auto">
        <a:xfrm>
          <a:off x="695325" y="14325600"/>
          <a:ext cx="314325" cy="304800"/>
        </a:xfrm>
        <a:prstGeom prst="rect">
          <a:avLst/>
        </a:prstGeom>
        <a:noFill/>
        <a:ln w="9525">
          <a:noFill/>
          <a:miter lim="800000"/>
          <a:headEnd/>
          <a:tailEnd/>
        </a:ln>
      </xdr:spPr>
    </xdr:sp>
    <xdr:clientData/>
  </xdr:twoCellAnchor>
  <xdr:twoCellAnchor editAs="oneCell">
    <xdr:from>
      <xdr:col>1</xdr:col>
      <xdr:colOff>0</xdr:colOff>
      <xdr:row>97</xdr:row>
      <xdr:rowOff>0</xdr:rowOff>
    </xdr:from>
    <xdr:to>
      <xdr:col>1</xdr:col>
      <xdr:colOff>314325</xdr:colOff>
      <xdr:row>98</xdr:row>
      <xdr:rowOff>142875</xdr:rowOff>
    </xdr:to>
    <xdr:sp macro="" textlink="">
      <xdr:nvSpPr>
        <xdr:cNvPr id="31862" name="AutoShape 16" descr="Mostra">
          <a:hlinkClick xmlns:r="http://schemas.openxmlformats.org/officeDocument/2006/relationships" r:id=""/>
        </xdr:cNvPr>
        <xdr:cNvSpPr>
          <a:spLocks noChangeAspect="1" noChangeArrowheads="1"/>
        </xdr:cNvSpPr>
      </xdr:nvSpPr>
      <xdr:spPr bwMode="auto">
        <a:xfrm>
          <a:off x="695325" y="19183350"/>
          <a:ext cx="314325" cy="304800"/>
        </a:xfrm>
        <a:prstGeom prst="rect">
          <a:avLst/>
        </a:prstGeom>
        <a:noFill/>
        <a:ln w="9525">
          <a:noFill/>
          <a:miter lim="800000"/>
          <a:headEnd/>
          <a:tailEnd/>
        </a:ln>
      </xdr:spPr>
    </xdr:sp>
    <xdr:clientData/>
  </xdr:twoCellAnchor>
  <xdr:twoCellAnchor editAs="oneCell">
    <xdr:from>
      <xdr:col>1</xdr:col>
      <xdr:colOff>0</xdr:colOff>
      <xdr:row>102</xdr:row>
      <xdr:rowOff>0</xdr:rowOff>
    </xdr:from>
    <xdr:to>
      <xdr:col>1</xdr:col>
      <xdr:colOff>314325</xdr:colOff>
      <xdr:row>103</xdr:row>
      <xdr:rowOff>142875</xdr:rowOff>
    </xdr:to>
    <xdr:sp macro="" textlink="">
      <xdr:nvSpPr>
        <xdr:cNvPr id="31863" name="AutoShape 17" descr="Selezionare un esempio dalla Guida"/>
        <xdr:cNvSpPr>
          <a:spLocks noChangeAspect="1" noChangeArrowheads="1"/>
        </xdr:cNvSpPr>
      </xdr:nvSpPr>
      <xdr:spPr bwMode="auto">
        <a:xfrm>
          <a:off x="695325" y="19992975"/>
          <a:ext cx="314325" cy="304800"/>
        </a:xfrm>
        <a:prstGeom prst="rect">
          <a:avLst/>
        </a:prstGeom>
        <a:noFill/>
        <a:ln w="9525">
          <a:noFill/>
          <a:miter lim="800000"/>
          <a:headEnd/>
          <a:tailEnd/>
        </a:ln>
      </xdr:spPr>
    </xdr:sp>
    <xdr:clientData/>
  </xdr:twoCellAnchor>
</xdr:wsDr>
</file>

<file path=xl/drawings/drawing36.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1</xdr:col>
      <xdr:colOff>314325</xdr:colOff>
      <xdr:row>3</xdr:row>
      <xdr:rowOff>142875</xdr:rowOff>
    </xdr:to>
    <xdr:sp macro="" textlink="">
      <xdr:nvSpPr>
        <xdr:cNvPr id="14361" name="AutoShape 1" descr="Mostra">
          <a:hlinkClick xmlns:r="http://schemas.openxmlformats.org/officeDocument/2006/relationships" r:id=""/>
        </xdr:cNvPr>
        <xdr:cNvSpPr>
          <a:spLocks noChangeAspect="1" noChangeArrowheads="1"/>
        </xdr:cNvSpPr>
      </xdr:nvSpPr>
      <xdr:spPr bwMode="auto">
        <a:xfrm>
          <a:off x="666750" y="495300"/>
          <a:ext cx="314325" cy="628650"/>
        </a:xfrm>
        <a:prstGeom prst="rect">
          <a:avLst/>
        </a:prstGeom>
        <a:noFill/>
        <a:ln w="9525">
          <a:noFill/>
          <a:miter lim="800000"/>
          <a:headEnd/>
          <a:tailEnd/>
        </a:ln>
      </xdr:spPr>
    </xdr:sp>
    <xdr:clientData/>
  </xdr:twoCellAnchor>
  <xdr:twoCellAnchor editAs="oneCell">
    <xdr:from>
      <xdr:col>1</xdr:col>
      <xdr:colOff>1019175</xdr:colOff>
      <xdr:row>12</xdr:row>
      <xdr:rowOff>0</xdr:rowOff>
    </xdr:from>
    <xdr:to>
      <xdr:col>1</xdr:col>
      <xdr:colOff>3609975</xdr:colOff>
      <xdr:row>26</xdr:row>
      <xdr:rowOff>104775</xdr:rowOff>
    </xdr:to>
    <xdr:pic>
      <xdr:nvPicPr>
        <xdr:cNvPr id="14362" name="Picture 2"/>
        <xdr:cNvPicPr>
          <a:picLocks noChangeAspect="1" noChangeArrowheads="1"/>
        </xdr:cNvPicPr>
      </xdr:nvPicPr>
      <xdr:blipFill>
        <a:blip xmlns:r="http://schemas.openxmlformats.org/officeDocument/2006/relationships" r:embed="rId1"/>
        <a:srcRect/>
        <a:stretch>
          <a:fillRect/>
        </a:stretch>
      </xdr:blipFill>
      <xdr:spPr bwMode="auto">
        <a:xfrm>
          <a:off x="1685925" y="2638425"/>
          <a:ext cx="2590800" cy="2371725"/>
        </a:xfrm>
        <a:prstGeom prst="rect">
          <a:avLst/>
        </a:prstGeom>
        <a:noFill/>
        <a:ln w="9525">
          <a:noFill/>
          <a:miter lim="800000"/>
          <a:headEnd/>
          <a:tailEnd/>
        </a:ln>
      </xdr:spPr>
    </xdr:pic>
    <xdr:clientData/>
  </xdr:twoCellAnchor>
  <xdr:twoCellAnchor editAs="oneCell">
    <xdr:from>
      <xdr:col>1</xdr:col>
      <xdr:colOff>1162050</xdr:colOff>
      <xdr:row>41</xdr:row>
      <xdr:rowOff>104775</xdr:rowOff>
    </xdr:from>
    <xdr:to>
      <xdr:col>1</xdr:col>
      <xdr:colOff>3771900</xdr:colOff>
      <xdr:row>55</xdr:row>
      <xdr:rowOff>76200</xdr:rowOff>
    </xdr:to>
    <xdr:pic>
      <xdr:nvPicPr>
        <xdr:cNvPr id="14363" name="Picture 3"/>
        <xdr:cNvPicPr>
          <a:picLocks noChangeAspect="1" noChangeArrowheads="1"/>
        </xdr:cNvPicPr>
      </xdr:nvPicPr>
      <xdr:blipFill>
        <a:blip xmlns:r="http://schemas.openxmlformats.org/officeDocument/2006/relationships" r:embed="rId2"/>
        <a:srcRect/>
        <a:stretch>
          <a:fillRect/>
        </a:stretch>
      </xdr:blipFill>
      <xdr:spPr bwMode="auto">
        <a:xfrm>
          <a:off x="1828800" y="9382125"/>
          <a:ext cx="2609850" cy="2238375"/>
        </a:xfrm>
        <a:prstGeom prst="rect">
          <a:avLst/>
        </a:prstGeom>
        <a:noFill/>
        <a:ln w="9525">
          <a:noFill/>
          <a:miter lim="800000"/>
          <a:headEnd/>
          <a:tailEnd/>
        </a:ln>
      </xdr:spPr>
    </xdr:pic>
    <xdr:clientData/>
  </xdr:twoCellAnchor>
  <xdr:twoCellAnchor editAs="oneCell">
    <xdr:from>
      <xdr:col>1</xdr:col>
      <xdr:colOff>0</xdr:colOff>
      <xdr:row>2</xdr:row>
      <xdr:rowOff>0</xdr:rowOff>
    </xdr:from>
    <xdr:to>
      <xdr:col>1</xdr:col>
      <xdr:colOff>314325</xdr:colOff>
      <xdr:row>3</xdr:row>
      <xdr:rowOff>142875</xdr:rowOff>
    </xdr:to>
    <xdr:sp macro="" textlink="">
      <xdr:nvSpPr>
        <xdr:cNvPr id="14364" name="AutoShape 4" descr="Mostra">
          <a:hlinkClick xmlns:r="http://schemas.openxmlformats.org/officeDocument/2006/relationships" r:id=""/>
        </xdr:cNvPr>
        <xdr:cNvSpPr>
          <a:spLocks noChangeAspect="1" noChangeArrowheads="1"/>
        </xdr:cNvSpPr>
      </xdr:nvSpPr>
      <xdr:spPr bwMode="auto">
        <a:xfrm>
          <a:off x="666750" y="495300"/>
          <a:ext cx="314325" cy="628650"/>
        </a:xfrm>
        <a:prstGeom prst="rect">
          <a:avLst/>
        </a:prstGeom>
        <a:noFill/>
        <a:ln w="9525">
          <a:noFill/>
          <a:miter lim="800000"/>
          <a:headEnd/>
          <a:tailEnd/>
        </a:ln>
      </xdr:spPr>
    </xdr:sp>
    <xdr:clientData/>
  </xdr:twoCellAnchor>
</xdr:wsDr>
</file>

<file path=xl/drawings/drawing37.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1</xdr:col>
      <xdr:colOff>304800</xdr:colOff>
      <xdr:row>2</xdr:row>
      <xdr:rowOff>485775</xdr:rowOff>
    </xdr:to>
    <xdr:sp macro="" textlink="">
      <xdr:nvSpPr>
        <xdr:cNvPr id="16474" name="AutoShape 1" descr="Mostra">
          <a:hlinkClick xmlns:r="http://schemas.openxmlformats.org/officeDocument/2006/relationships" r:id=""/>
        </xdr:cNvPr>
        <xdr:cNvSpPr>
          <a:spLocks noChangeAspect="1" noChangeArrowheads="1"/>
        </xdr:cNvSpPr>
      </xdr:nvSpPr>
      <xdr:spPr bwMode="auto">
        <a:xfrm>
          <a:off x="714375" y="495300"/>
          <a:ext cx="304800" cy="485775"/>
        </a:xfrm>
        <a:prstGeom prst="rect">
          <a:avLst/>
        </a:prstGeom>
        <a:noFill/>
        <a:ln w="9525">
          <a:noFill/>
          <a:miter lim="800000"/>
          <a:headEnd/>
          <a:tailEnd/>
        </a:ln>
      </xdr:spPr>
    </xdr:sp>
    <xdr:clientData/>
  </xdr:twoCellAnchor>
  <xdr:twoCellAnchor editAs="oneCell">
    <xdr:from>
      <xdr:col>1</xdr:col>
      <xdr:colOff>0</xdr:colOff>
      <xdr:row>2</xdr:row>
      <xdr:rowOff>0</xdr:rowOff>
    </xdr:from>
    <xdr:to>
      <xdr:col>1</xdr:col>
      <xdr:colOff>304800</xdr:colOff>
      <xdr:row>2</xdr:row>
      <xdr:rowOff>304800</xdr:rowOff>
    </xdr:to>
    <xdr:sp macro="" textlink="">
      <xdr:nvSpPr>
        <xdr:cNvPr id="16475" name="AutoShape 2" descr="Mostra">
          <a:hlinkClick xmlns:r="http://schemas.openxmlformats.org/officeDocument/2006/relationships" r:id=""/>
        </xdr:cNvPr>
        <xdr:cNvSpPr>
          <a:spLocks noChangeAspect="1" noChangeArrowheads="1"/>
        </xdr:cNvSpPr>
      </xdr:nvSpPr>
      <xdr:spPr bwMode="auto">
        <a:xfrm>
          <a:off x="714375" y="495300"/>
          <a:ext cx="304800" cy="304800"/>
        </a:xfrm>
        <a:prstGeom prst="rect">
          <a:avLst/>
        </a:prstGeom>
        <a:noFill/>
        <a:ln w="9525">
          <a:noFill/>
          <a:miter lim="800000"/>
          <a:headEnd/>
          <a:tailEnd/>
        </a:ln>
      </xdr:spPr>
    </xdr:sp>
    <xdr:clientData/>
  </xdr:twoCellAnchor>
  <xdr:twoCellAnchor editAs="oneCell">
    <xdr:from>
      <xdr:col>1</xdr:col>
      <xdr:colOff>0</xdr:colOff>
      <xdr:row>3</xdr:row>
      <xdr:rowOff>0</xdr:rowOff>
    </xdr:from>
    <xdr:to>
      <xdr:col>1</xdr:col>
      <xdr:colOff>304800</xdr:colOff>
      <xdr:row>4</xdr:row>
      <xdr:rowOff>142875</xdr:rowOff>
    </xdr:to>
    <xdr:sp macro="" textlink="">
      <xdr:nvSpPr>
        <xdr:cNvPr id="16476" name="AutoShape 3" descr="Mostra">
          <a:hlinkClick xmlns:r="http://schemas.openxmlformats.org/officeDocument/2006/relationships" r:id=""/>
        </xdr:cNvPr>
        <xdr:cNvSpPr>
          <a:spLocks noChangeAspect="1" noChangeArrowheads="1"/>
        </xdr:cNvSpPr>
      </xdr:nvSpPr>
      <xdr:spPr bwMode="auto">
        <a:xfrm>
          <a:off x="714375" y="1143000"/>
          <a:ext cx="304800" cy="304800"/>
        </a:xfrm>
        <a:prstGeom prst="rect">
          <a:avLst/>
        </a:prstGeom>
        <a:noFill/>
        <a:ln w="9525">
          <a:noFill/>
          <a:miter lim="800000"/>
          <a:headEnd/>
          <a:tailEnd/>
        </a:ln>
      </xdr:spPr>
    </xdr:sp>
    <xdr:clientData/>
  </xdr:twoCellAnchor>
  <xdr:twoCellAnchor editAs="oneCell">
    <xdr:from>
      <xdr:col>1</xdr:col>
      <xdr:colOff>0</xdr:colOff>
      <xdr:row>3</xdr:row>
      <xdr:rowOff>0</xdr:rowOff>
    </xdr:from>
    <xdr:to>
      <xdr:col>1</xdr:col>
      <xdr:colOff>304800</xdr:colOff>
      <xdr:row>4</xdr:row>
      <xdr:rowOff>142875</xdr:rowOff>
    </xdr:to>
    <xdr:sp macro="" textlink="">
      <xdr:nvSpPr>
        <xdr:cNvPr id="16477" name="AutoShape 4" descr="Mostra">
          <a:hlinkClick xmlns:r="http://schemas.openxmlformats.org/officeDocument/2006/relationships" r:id=""/>
        </xdr:cNvPr>
        <xdr:cNvSpPr>
          <a:spLocks noChangeAspect="1" noChangeArrowheads="1"/>
        </xdr:cNvSpPr>
      </xdr:nvSpPr>
      <xdr:spPr bwMode="auto">
        <a:xfrm>
          <a:off x="714375" y="1143000"/>
          <a:ext cx="304800" cy="304800"/>
        </a:xfrm>
        <a:prstGeom prst="rect">
          <a:avLst/>
        </a:prstGeom>
        <a:noFill/>
        <a:ln w="9525">
          <a:noFill/>
          <a:miter lim="800000"/>
          <a:headEnd/>
          <a:tailEnd/>
        </a:ln>
      </xdr:spPr>
    </xdr:sp>
    <xdr:clientData/>
  </xdr:twoCellAnchor>
  <xdr:twoCellAnchor editAs="oneCell">
    <xdr:from>
      <xdr:col>1</xdr:col>
      <xdr:colOff>0</xdr:colOff>
      <xdr:row>21</xdr:row>
      <xdr:rowOff>0</xdr:rowOff>
    </xdr:from>
    <xdr:to>
      <xdr:col>1</xdr:col>
      <xdr:colOff>304800</xdr:colOff>
      <xdr:row>22</xdr:row>
      <xdr:rowOff>142875</xdr:rowOff>
    </xdr:to>
    <xdr:sp macro="" textlink="">
      <xdr:nvSpPr>
        <xdr:cNvPr id="16478" name="AutoShape 5" descr="Mostra">
          <a:hlinkClick xmlns:r="http://schemas.openxmlformats.org/officeDocument/2006/relationships" r:id=""/>
        </xdr:cNvPr>
        <xdr:cNvSpPr>
          <a:spLocks noChangeAspect="1" noChangeArrowheads="1"/>
        </xdr:cNvSpPr>
      </xdr:nvSpPr>
      <xdr:spPr bwMode="auto">
        <a:xfrm>
          <a:off x="714375" y="4057650"/>
          <a:ext cx="304800" cy="304800"/>
        </a:xfrm>
        <a:prstGeom prst="rect">
          <a:avLst/>
        </a:prstGeom>
        <a:noFill/>
        <a:ln w="9525">
          <a:noFill/>
          <a:miter lim="800000"/>
          <a:headEnd/>
          <a:tailEnd/>
        </a:ln>
      </xdr:spPr>
    </xdr:sp>
    <xdr:clientData/>
  </xdr:twoCellAnchor>
  <xdr:twoCellAnchor editAs="oneCell">
    <xdr:from>
      <xdr:col>1</xdr:col>
      <xdr:colOff>0</xdr:colOff>
      <xdr:row>3</xdr:row>
      <xdr:rowOff>0</xdr:rowOff>
    </xdr:from>
    <xdr:to>
      <xdr:col>1</xdr:col>
      <xdr:colOff>304800</xdr:colOff>
      <xdr:row>4</xdr:row>
      <xdr:rowOff>142875</xdr:rowOff>
    </xdr:to>
    <xdr:sp macro="" textlink="">
      <xdr:nvSpPr>
        <xdr:cNvPr id="16479" name="AutoShape 6" descr="Formula con riferimento relativo copiata"/>
        <xdr:cNvSpPr>
          <a:spLocks noChangeAspect="1" noChangeArrowheads="1"/>
        </xdr:cNvSpPr>
      </xdr:nvSpPr>
      <xdr:spPr bwMode="auto">
        <a:xfrm>
          <a:off x="714375" y="1143000"/>
          <a:ext cx="304800" cy="304800"/>
        </a:xfrm>
        <a:prstGeom prst="rect">
          <a:avLst/>
        </a:prstGeom>
        <a:noFill/>
        <a:ln w="9525">
          <a:noFill/>
          <a:miter lim="800000"/>
          <a:headEnd/>
          <a:tailEnd/>
        </a:ln>
      </xdr:spPr>
    </xdr:sp>
    <xdr:clientData/>
  </xdr:twoCellAnchor>
  <xdr:twoCellAnchor editAs="oneCell">
    <xdr:from>
      <xdr:col>1</xdr:col>
      <xdr:colOff>0</xdr:colOff>
      <xdr:row>3</xdr:row>
      <xdr:rowOff>0</xdr:rowOff>
    </xdr:from>
    <xdr:to>
      <xdr:col>1</xdr:col>
      <xdr:colOff>304800</xdr:colOff>
      <xdr:row>4</xdr:row>
      <xdr:rowOff>142875</xdr:rowOff>
    </xdr:to>
    <xdr:sp macro="" textlink="">
      <xdr:nvSpPr>
        <xdr:cNvPr id="16480" name="AutoShape 7" descr="Formula con riferimento assoluto copiata"/>
        <xdr:cNvSpPr>
          <a:spLocks noChangeAspect="1" noChangeArrowheads="1"/>
        </xdr:cNvSpPr>
      </xdr:nvSpPr>
      <xdr:spPr bwMode="auto">
        <a:xfrm>
          <a:off x="714375" y="1143000"/>
          <a:ext cx="304800" cy="304800"/>
        </a:xfrm>
        <a:prstGeom prst="rect">
          <a:avLst/>
        </a:prstGeom>
        <a:noFill/>
        <a:ln w="9525">
          <a:noFill/>
          <a:miter lim="800000"/>
          <a:headEnd/>
          <a:tailEnd/>
        </a:ln>
      </xdr:spPr>
    </xdr:sp>
    <xdr:clientData/>
  </xdr:twoCellAnchor>
  <xdr:twoCellAnchor editAs="oneCell">
    <xdr:from>
      <xdr:col>1</xdr:col>
      <xdr:colOff>0</xdr:colOff>
      <xdr:row>7</xdr:row>
      <xdr:rowOff>0</xdr:rowOff>
    </xdr:from>
    <xdr:to>
      <xdr:col>1</xdr:col>
      <xdr:colOff>304800</xdr:colOff>
      <xdr:row>8</xdr:row>
      <xdr:rowOff>142875</xdr:rowOff>
    </xdr:to>
    <xdr:sp macro="" textlink="">
      <xdr:nvSpPr>
        <xdr:cNvPr id="16481" name="AutoShape 8" descr="Formula con riferimento misto copiata"/>
        <xdr:cNvSpPr>
          <a:spLocks noChangeAspect="1" noChangeArrowheads="1"/>
        </xdr:cNvSpPr>
      </xdr:nvSpPr>
      <xdr:spPr bwMode="auto">
        <a:xfrm>
          <a:off x="714375" y="1790700"/>
          <a:ext cx="304800" cy="304800"/>
        </a:xfrm>
        <a:prstGeom prst="rect">
          <a:avLst/>
        </a:prstGeom>
        <a:noFill/>
        <a:ln w="9525">
          <a:noFill/>
          <a:miter lim="800000"/>
          <a:headEnd/>
          <a:tailEnd/>
        </a:ln>
      </xdr:spPr>
    </xdr:sp>
    <xdr:clientData/>
  </xdr:twoCellAnchor>
  <xdr:twoCellAnchor editAs="oneCell">
    <xdr:from>
      <xdr:col>1</xdr:col>
      <xdr:colOff>0</xdr:colOff>
      <xdr:row>14</xdr:row>
      <xdr:rowOff>0</xdr:rowOff>
    </xdr:from>
    <xdr:to>
      <xdr:col>1</xdr:col>
      <xdr:colOff>304800</xdr:colOff>
      <xdr:row>15</xdr:row>
      <xdr:rowOff>142875</xdr:rowOff>
    </xdr:to>
    <xdr:sp macro="" textlink="">
      <xdr:nvSpPr>
        <xdr:cNvPr id="16482" name="AutoShape 9" descr="Finestra del foglio di lavoro con la riga 1 bloccata"/>
        <xdr:cNvSpPr>
          <a:spLocks noChangeAspect="1" noChangeArrowheads="1"/>
        </xdr:cNvSpPr>
      </xdr:nvSpPr>
      <xdr:spPr bwMode="auto">
        <a:xfrm>
          <a:off x="714375" y="2924175"/>
          <a:ext cx="304800" cy="304800"/>
        </a:xfrm>
        <a:prstGeom prst="rect">
          <a:avLst/>
        </a:prstGeom>
        <a:noFill/>
        <a:ln w="9525">
          <a:noFill/>
          <a:miter lim="800000"/>
          <a:headEnd/>
          <a:tailEnd/>
        </a:ln>
      </xdr:spPr>
    </xdr:sp>
    <xdr:clientData/>
  </xdr:twoCellAnchor>
  <xdr:twoCellAnchor editAs="oneCell">
    <xdr:from>
      <xdr:col>1</xdr:col>
      <xdr:colOff>542925</xdr:colOff>
      <xdr:row>4</xdr:row>
      <xdr:rowOff>9525</xdr:rowOff>
    </xdr:from>
    <xdr:to>
      <xdr:col>1</xdr:col>
      <xdr:colOff>4171950</xdr:colOff>
      <xdr:row>22</xdr:row>
      <xdr:rowOff>9525</xdr:rowOff>
    </xdr:to>
    <xdr:pic>
      <xdr:nvPicPr>
        <xdr:cNvPr id="16483" name="Picture 10"/>
        <xdr:cNvPicPr>
          <a:picLocks noChangeAspect="1" noChangeArrowheads="1"/>
        </xdr:cNvPicPr>
      </xdr:nvPicPr>
      <xdr:blipFill>
        <a:blip xmlns:r="http://schemas.openxmlformats.org/officeDocument/2006/relationships" r:embed="rId1"/>
        <a:srcRect/>
        <a:stretch>
          <a:fillRect/>
        </a:stretch>
      </xdr:blipFill>
      <xdr:spPr bwMode="auto">
        <a:xfrm>
          <a:off x="1257300" y="1314450"/>
          <a:ext cx="3629025" cy="2914650"/>
        </a:xfrm>
        <a:prstGeom prst="rect">
          <a:avLst/>
        </a:prstGeom>
        <a:noFill/>
        <a:ln w="1">
          <a:noFill/>
          <a:miter lim="800000"/>
          <a:headEnd/>
          <a:tailEnd/>
        </a:ln>
      </xdr:spPr>
    </xdr:pic>
    <xdr:clientData/>
  </xdr:twoCellAnchor>
  <xdr:twoCellAnchor editAs="oneCell">
    <xdr:from>
      <xdr:col>1</xdr:col>
      <xdr:colOff>0</xdr:colOff>
      <xdr:row>2</xdr:row>
      <xdr:rowOff>0</xdr:rowOff>
    </xdr:from>
    <xdr:to>
      <xdr:col>1</xdr:col>
      <xdr:colOff>304800</xdr:colOff>
      <xdr:row>2</xdr:row>
      <xdr:rowOff>304800</xdr:rowOff>
    </xdr:to>
    <xdr:sp macro="" textlink="">
      <xdr:nvSpPr>
        <xdr:cNvPr id="16484" name="AutoShape 11" descr="Mostra">
          <a:hlinkClick xmlns:r="http://schemas.openxmlformats.org/officeDocument/2006/relationships" r:id=""/>
        </xdr:cNvPr>
        <xdr:cNvSpPr>
          <a:spLocks noChangeAspect="1" noChangeArrowheads="1"/>
        </xdr:cNvSpPr>
      </xdr:nvSpPr>
      <xdr:spPr bwMode="auto">
        <a:xfrm>
          <a:off x="714375" y="495300"/>
          <a:ext cx="304800" cy="304800"/>
        </a:xfrm>
        <a:prstGeom prst="rect">
          <a:avLst/>
        </a:prstGeom>
        <a:noFill/>
        <a:ln w="9525">
          <a:noFill/>
          <a:miter lim="800000"/>
          <a:headEnd/>
          <a:tailEnd/>
        </a:ln>
      </xdr:spPr>
    </xdr:sp>
    <xdr:clientData/>
  </xdr:twoCellAnchor>
  <xdr:twoCellAnchor editAs="oneCell">
    <xdr:from>
      <xdr:col>1</xdr:col>
      <xdr:colOff>0</xdr:colOff>
      <xdr:row>2</xdr:row>
      <xdr:rowOff>0</xdr:rowOff>
    </xdr:from>
    <xdr:to>
      <xdr:col>1</xdr:col>
      <xdr:colOff>304800</xdr:colOff>
      <xdr:row>2</xdr:row>
      <xdr:rowOff>304800</xdr:rowOff>
    </xdr:to>
    <xdr:sp macro="" textlink="">
      <xdr:nvSpPr>
        <xdr:cNvPr id="16485" name="AutoShape 12" descr="Mostra">
          <a:hlinkClick xmlns:r="http://schemas.openxmlformats.org/officeDocument/2006/relationships" r:id=""/>
        </xdr:cNvPr>
        <xdr:cNvSpPr>
          <a:spLocks noChangeAspect="1" noChangeArrowheads="1"/>
        </xdr:cNvSpPr>
      </xdr:nvSpPr>
      <xdr:spPr bwMode="auto">
        <a:xfrm>
          <a:off x="714375" y="495300"/>
          <a:ext cx="304800" cy="304800"/>
        </a:xfrm>
        <a:prstGeom prst="rect">
          <a:avLst/>
        </a:prstGeom>
        <a:noFill/>
        <a:ln w="9525">
          <a:noFill/>
          <a:miter lim="800000"/>
          <a:headEnd/>
          <a:tailEnd/>
        </a:ln>
      </xdr:spPr>
    </xdr:sp>
    <xdr:clientData/>
  </xdr:twoCellAnchor>
  <xdr:twoCellAnchor editAs="oneCell">
    <xdr:from>
      <xdr:col>1</xdr:col>
      <xdr:colOff>0</xdr:colOff>
      <xdr:row>2</xdr:row>
      <xdr:rowOff>0</xdr:rowOff>
    </xdr:from>
    <xdr:to>
      <xdr:col>1</xdr:col>
      <xdr:colOff>304800</xdr:colOff>
      <xdr:row>2</xdr:row>
      <xdr:rowOff>304800</xdr:rowOff>
    </xdr:to>
    <xdr:sp macro="" textlink="">
      <xdr:nvSpPr>
        <xdr:cNvPr id="16486" name="AutoShape 13" descr="Formula con riferimento relativo copiata"/>
        <xdr:cNvSpPr>
          <a:spLocks noChangeAspect="1" noChangeArrowheads="1"/>
        </xdr:cNvSpPr>
      </xdr:nvSpPr>
      <xdr:spPr bwMode="auto">
        <a:xfrm>
          <a:off x="714375" y="495300"/>
          <a:ext cx="304800" cy="304800"/>
        </a:xfrm>
        <a:prstGeom prst="rect">
          <a:avLst/>
        </a:prstGeom>
        <a:noFill/>
        <a:ln w="9525">
          <a:noFill/>
          <a:miter lim="800000"/>
          <a:headEnd/>
          <a:tailEnd/>
        </a:ln>
      </xdr:spPr>
    </xdr:sp>
    <xdr:clientData/>
  </xdr:twoCellAnchor>
  <xdr:twoCellAnchor editAs="oneCell">
    <xdr:from>
      <xdr:col>1</xdr:col>
      <xdr:colOff>0</xdr:colOff>
      <xdr:row>2</xdr:row>
      <xdr:rowOff>0</xdr:rowOff>
    </xdr:from>
    <xdr:to>
      <xdr:col>1</xdr:col>
      <xdr:colOff>304800</xdr:colOff>
      <xdr:row>2</xdr:row>
      <xdr:rowOff>304800</xdr:rowOff>
    </xdr:to>
    <xdr:sp macro="" textlink="">
      <xdr:nvSpPr>
        <xdr:cNvPr id="16487" name="AutoShape 14" descr="Formula con riferimento assoluto copiata"/>
        <xdr:cNvSpPr>
          <a:spLocks noChangeAspect="1" noChangeArrowheads="1"/>
        </xdr:cNvSpPr>
      </xdr:nvSpPr>
      <xdr:spPr bwMode="auto">
        <a:xfrm>
          <a:off x="714375" y="495300"/>
          <a:ext cx="304800" cy="304800"/>
        </a:xfrm>
        <a:prstGeom prst="rect">
          <a:avLst/>
        </a:prstGeom>
        <a:noFill/>
        <a:ln w="9525">
          <a:noFill/>
          <a:miter lim="800000"/>
          <a:headEnd/>
          <a:tailEnd/>
        </a:ln>
      </xdr:spPr>
    </xdr:sp>
    <xdr:clientData/>
  </xdr:twoCellAnchor>
  <xdr:twoCellAnchor editAs="oneCell">
    <xdr:from>
      <xdr:col>1</xdr:col>
      <xdr:colOff>4772025</xdr:colOff>
      <xdr:row>3</xdr:row>
      <xdr:rowOff>28575</xdr:rowOff>
    </xdr:from>
    <xdr:to>
      <xdr:col>4</xdr:col>
      <xdr:colOff>333375</xdr:colOff>
      <xdr:row>22</xdr:row>
      <xdr:rowOff>85725</xdr:rowOff>
    </xdr:to>
    <xdr:pic>
      <xdr:nvPicPr>
        <xdr:cNvPr id="16488" name="Picture 58"/>
        <xdr:cNvPicPr>
          <a:picLocks noChangeAspect="1" noChangeArrowheads="1"/>
        </xdr:cNvPicPr>
      </xdr:nvPicPr>
      <xdr:blipFill>
        <a:blip xmlns:r="http://schemas.openxmlformats.org/officeDocument/2006/relationships" r:embed="rId2"/>
        <a:srcRect/>
        <a:stretch>
          <a:fillRect/>
        </a:stretch>
      </xdr:blipFill>
      <xdr:spPr bwMode="auto">
        <a:xfrm>
          <a:off x="5486400" y="1171575"/>
          <a:ext cx="2581275" cy="3133725"/>
        </a:xfrm>
        <a:prstGeom prst="rect">
          <a:avLst/>
        </a:prstGeom>
        <a:noFill/>
        <a:ln w="9525">
          <a:noFill/>
          <a:miter lim="800000"/>
          <a:headEnd/>
          <a:tailEnd/>
        </a:ln>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1</xdr:col>
      <xdr:colOff>1562100</xdr:colOff>
      <xdr:row>3</xdr:row>
      <xdr:rowOff>104775</xdr:rowOff>
    </xdr:from>
    <xdr:to>
      <xdr:col>1</xdr:col>
      <xdr:colOff>4867275</xdr:colOff>
      <xdr:row>12</xdr:row>
      <xdr:rowOff>76200</xdr:rowOff>
    </xdr:to>
    <xdr:pic>
      <xdr:nvPicPr>
        <xdr:cNvPr id="10277" name="Picture 1"/>
        <xdr:cNvPicPr>
          <a:picLocks noChangeAspect="1" noChangeArrowheads="1"/>
        </xdr:cNvPicPr>
      </xdr:nvPicPr>
      <xdr:blipFill>
        <a:blip xmlns:r="http://schemas.openxmlformats.org/officeDocument/2006/relationships" r:embed="rId1"/>
        <a:srcRect/>
        <a:stretch>
          <a:fillRect/>
        </a:stretch>
      </xdr:blipFill>
      <xdr:spPr bwMode="auto">
        <a:xfrm>
          <a:off x="2447925" y="2171700"/>
          <a:ext cx="3305175" cy="1771650"/>
        </a:xfrm>
        <a:prstGeom prst="rect">
          <a:avLst/>
        </a:prstGeom>
        <a:noFill/>
        <a:ln w="1">
          <a:noFill/>
          <a:miter lim="800000"/>
          <a:headEnd/>
          <a:tailEnd/>
        </a:ln>
      </xdr:spPr>
    </xdr:pic>
    <xdr:clientData/>
  </xdr:twoCellAnchor>
  <xdr:twoCellAnchor editAs="oneCell">
    <xdr:from>
      <xdr:col>1</xdr:col>
      <xdr:colOff>76200</xdr:colOff>
      <xdr:row>14</xdr:row>
      <xdr:rowOff>190500</xdr:rowOff>
    </xdr:from>
    <xdr:to>
      <xdr:col>1</xdr:col>
      <xdr:colOff>7229475</xdr:colOff>
      <xdr:row>33</xdr:row>
      <xdr:rowOff>57150</xdr:rowOff>
    </xdr:to>
    <xdr:pic>
      <xdr:nvPicPr>
        <xdr:cNvPr id="10278" name="Picture 2"/>
        <xdr:cNvPicPr>
          <a:picLocks noChangeAspect="1" noChangeArrowheads="1"/>
        </xdr:cNvPicPr>
      </xdr:nvPicPr>
      <xdr:blipFill>
        <a:blip xmlns:r="http://schemas.openxmlformats.org/officeDocument/2006/relationships" r:embed="rId2"/>
        <a:srcRect/>
        <a:stretch>
          <a:fillRect/>
        </a:stretch>
      </xdr:blipFill>
      <xdr:spPr bwMode="auto">
        <a:xfrm>
          <a:off x="962025" y="4457700"/>
          <a:ext cx="7153275" cy="3667125"/>
        </a:xfrm>
        <a:prstGeom prst="rect">
          <a:avLst/>
        </a:prstGeom>
        <a:noFill/>
        <a:ln w="1">
          <a:noFill/>
          <a:miter lim="800000"/>
          <a:headEnd/>
          <a:tailEnd/>
        </a:ln>
      </xdr:spPr>
    </xdr:pic>
    <xdr:clientData/>
  </xdr:twoCellAnchor>
  <xdr:twoCellAnchor editAs="oneCell">
    <xdr:from>
      <xdr:col>1</xdr:col>
      <xdr:colOff>409575</xdr:colOff>
      <xdr:row>79</xdr:row>
      <xdr:rowOff>9525</xdr:rowOff>
    </xdr:from>
    <xdr:to>
      <xdr:col>1</xdr:col>
      <xdr:colOff>7477125</xdr:colOff>
      <xdr:row>98</xdr:row>
      <xdr:rowOff>28575</xdr:rowOff>
    </xdr:to>
    <xdr:pic>
      <xdr:nvPicPr>
        <xdr:cNvPr id="10279" name="Picture 3"/>
        <xdr:cNvPicPr>
          <a:picLocks noChangeAspect="1" noChangeArrowheads="1"/>
        </xdr:cNvPicPr>
      </xdr:nvPicPr>
      <xdr:blipFill>
        <a:blip xmlns:r="http://schemas.openxmlformats.org/officeDocument/2006/relationships" r:embed="rId3"/>
        <a:srcRect/>
        <a:stretch>
          <a:fillRect/>
        </a:stretch>
      </xdr:blipFill>
      <xdr:spPr bwMode="auto">
        <a:xfrm>
          <a:off x="1295400" y="24793575"/>
          <a:ext cx="7067550" cy="3667125"/>
        </a:xfrm>
        <a:prstGeom prst="rect">
          <a:avLst/>
        </a:prstGeom>
        <a:noFill/>
        <a:ln w="1">
          <a:noFill/>
          <a:miter lim="800000"/>
          <a:headEnd/>
          <a:tailEnd/>
        </a:ln>
      </xdr:spPr>
    </xdr:pic>
    <xdr:clientData/>
  </xdr:twoCellAnchor>
  <xdr:twoCellAnchor editAs="oneCell">
    <xdr:from>
      <xdr:col>1</xdr:col>
      <xdr:colOff>142875</xdr:colOff>
      <xdr:row>100</xdr:row>
      <xdr:rowOff>95250</xdr:rowOff>
    </xdr:from>
    <xdr:to>
      <xdr:col>1</xdr:col>
      <xdr:colOff>7524750</xdr:colOff>
      <xdr:row>120</xdr:row>
      <xdr:rowOff>104775</xdr:rowOff>
    </xdr:to>
    <xdr:pic>
      <xdr:nvPicPr>
        <xdr:cNvPr id="10280" name="Picture 4"/>
        <xdr:cNvPicPr>
          <a:picLocks noChangeAspect="1" noChangeArrowheads="1"/>
        </xdr:cNvPicPr>
      </xdr:nvPicPr>
      <xdr:blipFill>
        <a:blip xmlns:r="http://schemas.openxmlformats.org/officeDocument/2006/relationships" r:embed="rId4"/>
        <a:srcRect/>
        <a:stretch>
          <a:fillRect/>
        </a:stretch>
      </xdr:blipFill>
      <xdr:spPr bwMode="auto">
        <a:xfrm>
          <a:off x="1028700" y="28889325"/>
          <a:ext cx="7381875" cy="3686175"/>
        </a:xfrm>
        <a:prstGeom prst="rect">
          <a:avLst/>
        </a:prstGeom>
        <a:noFill/>
        <a:ln w="1">
          <a:noFill/>
          <a:miter lim="800000"/>
          <a:headEnd/>
          <a:tailEnd/>
        </a:ln>
      </xdr:spPr>
    </xdr:pic>
    <xdr:clientData/>
  </xdr:twoCellAnchor>
  <xdr:twoCellAnchor editAs="oneCell">
    <xdr:from>
      <xdr:col>1</xdr:col>
      <xdr:colOff>1638300</xdr:colOff>
      <xdr:row>59</xdr:row>
      <xdr:rowOff>47625</xdr:rowOff>
    </xdr:from>
    <xdr:to>
      <xdr:col>1</xdr:col>
      <xdr:colOff>5705475</xdr:colOff>
      <xdr:row>75</xdr:row>
      <xdr:rowOff>76200</xdr:rowOff>
    </xdr:to>
    <xdr:pic>
      <xdr:nvPicPr>
        <xdr:cNvPr id="10281" name="Picture 5" descr="Immagine"/>
        <xdr:cNvPicPr>
          <a:picLocks noChangeAspect="1" noChangeArrowheads="1"/>
        </xdr:cNvPicPr>
      </xdr:nvPicPr>
      <xdr:blipFill>
        <a:blip xmlns:r="http://schemas.openxmlformats.org/officeDocument/2006/relationships" r:embed="rId5"/>
        <a:srcRect/>
        <a:stretch>
          <a:fillRect/>
        </a:stretch>
      </xdr:blipFill>
      <xdr:spPr bwMode="auto">
        <a:xfrm>
          <a:off x="2524125" y="19021425"/>
          <a:ext cx="4067175" cy="4143375"/>
        </a:xfrm>
        <a:prstGeom prst="rect">
          <a:avLst/>
        </a:prstGeom>
        <a:noFill/>
        <a:ln w="9525">
          <a:noFill/>
          <a:miter lim="800000"/>
          <a:headEnd/>
          <a:tailEnd/>
        </a:ln>
      </xdr:spPr>
    </xdr:pic>
    <xdr:clientData/>
  </xdr:twoCellAnchor>
  <xdr:twoCellAnchor>
    <xdr:from>
      <xdr:col>1</xdr:col>
      <xdr:colOff>2800350</xdr:colOff>
      <xdr:row>58</xdr:row>
      <xdr:rowOff>485775</xdr:rowOff>
    </xdr:from>
    <xdr:to>
      <xdr:col>1</xdr:col>
      <xdr:colOff>3381375</xdr:colOff>
      <xdr:row>61</xdr:row>
      <xdr:rowOff>9525</xdr:rowOff>
    </xdr:to>
    <xdr:sp macro="" textlink="">
      <xdr:nvSpPr>
        <xdr:cNvPr id="10282" name="Line 6"/>
        <xdr:cNvSpPr>
          <a:spLocks noChangeShapeType="1"/>
        </xdr:cNvSpPr>
      </xdr:nvSpPr>
      <xdr:spPr bwMode="auto">
        <a:xfrm>
          <a:off x="3686175" y="18859500"/>
          <a:ext cx="581025" cy="638175"/>
        </a:xfrm>
        <a:prstGeom prst="line">
          <a:avLst/>
        </a:prstGeom>
        <a:noFill/>
        <a:ln w="57150">
          <a:solidFill>
            <a:srgbClr val="000000"/>
          </a:solidFill>
          <a:round/>
          <a:headEnd/>
          <a:tailEnd type="triangle" w="med" len="med"/>
        </a:ln>
      </xdr:spPr>
    </xdr:sp>
    <xdr:clientData/>
  </xdr:twoCellAnchor>
</xdr:wsDr>
</file>

<file path=xl/drawings/drawing39.xml><?xml version="1.0" encoding="utf-8"?>
<xdr:wsDr xmlns:xdr="http://schemas.openxmlformats.org/drawingml/2006/spreadsheetDrawing" xmlns:a="http://schemas.openxmlformats.org/drawingml/2006/main">
  <xdr:twoCellAnchor editAs="oneCell">
    <xdr:from>
      <xdr:col>1</xdr:col>
      <xdr:colOff>371475</xdr:colOff>
      <xdr:row>11</xdr:row>
      <xdr:rowOff>76200</xdr:rowOff>
    </xdr:from>
    <xdr:to>
      <xdr:col>1</xdr:col>
      <xdr:colOff>5991225</xdr:colOff>
      <xdr:row>34</xdr:row>
      <xdr:rowOff>104775</xdr:rowOff>
    </xdr:to>
    <xdr:pic>
      <xdr:nvPicPr>
        <xdr:cNvPr id="11283" name="Picture 1"/>
        <xdr:cNvPicPr>
          <a:picLocks noChangeAspect="1" noChangeArrowheads="1"/>
        </xdr:cNvPicPr>
      </xdr:nvPicPr>
      <xdr:blipFill>
        <a:blip xmlns:r="http://schemas.openxmlformats.org/officeDocument/2006/relationships" r:embed="rId1"/>
        <a:srcRect/>
        <a:stretch>
          <a:fillRect/>
        </a:stretch>
      </xdr:blipFill>
      <xdr:spPr bwMode="auto">
        <a:xfrm>
          <a:off x="1104900" y="2486025"/>
          <a:ext cx="5619750" cy="3752850"/>
        </a:xfrm>
        <a:prstGeom prst="rect">
          <a:avLst/>
        </a:prstGeom>
        <a:noFill/>
        <a:ln w="1">
          <a:noFill/>
          <a:miter lim="800000"/>
          <a:headEnd/>
          <a:tailEnd/>
        </a:ln>
      </xdr:spPr>
    </xdr:pic>
    <xdr:clientData/>
  </xdr:twoCellAnchor>
  <xdr:twoCellAnchor editAs="oneCell">
    <xdr:from>
      <xdr:col>1</xdr:col>
      <xdr:colOff>390525</xdr:colOff>
      <xdr:row>37</xdr:row>
      <xdr:rowOff>95250</xdr:rowOff>
    </xdr:from>
    <xdr:to>
      <xdr:col>1</xdr:col>
      <xdr:colOff>6010275</xdr:colOff>
      <xdr:row>60</xdr:row>
      <xdr:rowOff>123825</xdr:rowOff>
    </xdr:to>
    <xdr:pic>
      <xdr:nvPicPr>
        <xdr:cNvPr id="11284" name="Picture 2"/>
        <xdr:cNvPicPr>
          <a:picLocks noChangeAspect="1" noChangeArrowheads="1"/>
        </xdr:cNvPicPr>
      </xdr:nvPicPr>
      <xdr:blipFill>
        <a:blip xmlns:r="http://schemas.openxmlformats.org/officeDocument/2006/relationships" r:embed="rId2"/>
        <a:srcRect/>
        <a:stretch>
          <a:fillRect/>
        </a:stretch>
      </xdr:blipFill>
      <xdr:spPr bwMode="auto">
        <a:xfrm>
          <a:off x="1123950" y="6715125"/>
          <a:ext cx="5619750" cy="3752850"/>
        </a:xfrm>
        <a:prstGeom prst="rect">
          <a:avLst/>
        </a:prstGeom>
        <a:noFill/>
        <a:ln w="1">
          <a:noFill/>
          <a:miter lim="800000"/>
          <a:headEnd/>
          <a:tailEnd/>
        </a:ln>
      </xdr:spPr>
    </xdr:pic>
    <xdr:clientData/>
  </xdr:twoCellAnchor>
  <xdr:twoCellAnchor editAs="oneCell">
    <xdr:from>
      <xdr:col>1</xdr:col>
      <xdr:colOff>200025</xdr:colOff>
      <xdr:row>72</xdr:row>
      <xdr:rowOff>76200</xdr:rowOff>
    </xdr:from>
    <xdr:to>
      <xdr:col>3</xdr:col>
      <xdr:colOff>552450</xdr:colOff>
      <xdr:row>112</xdr:row>
      <xdr:rowOff>133350</xdr:rowOff>
    </xdr:to>
    <xdr:pic>
      <xdr:nvPicPr>
        <xdr:cNvPr id="11285" name="Picture 3" descr="OpzioniExcel_CursoreDopoInvio"/>
        <xdr:cNvPicPr>
          <a:picLocks noChangeAspect="1" noChangeArrowheads="1"/>
        </xdr:cNvPicPr>
      </xdr:nvPicPr>
      <xdr:blipFill>
        <a:blip xmlns:r="http://schemas.openxmlformats.org/officeDocument/2006/relationships" r:embed="rId3"/>
        <a:srcRect/>
        <a:stretch>
          <a:fillRect/>
        </a:stretch>
      </xdr:blipFill>
      <xdr:spPr bwMode="auto">
        <a:xfrm>
          <a:off x="933450" y="12877800"/>
          <a:ext cx="8010525" cy="6534150"/>
        </a:xfrm>
        <a:prstGeom prst="rect">
          <a:avLst/>
        </a:prstGeom>
        <a:noFill/>
        <a:ln w="9525">
          <a:noFill/>
          <a:miter lim="800000"/>
          <a:headEnd/>
          <a:tailEnd/>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1</xdr:col>
      <xdr:colOff>314325</xdr:colOff>
      <xdr:row>4</xdr:row>
      <xdr:rowOff>266700</xdr:rowOff>
    </xdr:to>
    <xdr:sp macro="" textlink="">
      <xdr:nvSpPr>
        <xdr:cNvPr id="29709" name="AutoShape 1" descr="Mostra">
          <a:hlinkClick xmlns:r="http://schemas.openxmlformats.org/officeDocument/2006/relationships" r:id=""/>
        </xdr:cNvPr>
        <xdr:cNvSpPr>
          <a:spLocks noChangeAspect="1" noChangeArrowheads="1"/>
        </xdr:cNvSpPr>
      </xdr:nvSpPr>
      <xdr:spPr bwMode="auto">
        <a:xfrm>
          <a:off x="590550" y="495300"/>
          <a:ext cx="314325" cy="628650"/>
        </a:xfrm>
        <a:prstGeom prst="rect">
          <a:avLst/>
        </a:prstGeom>
        <a:noFill/>
        <a:ln w="9525">
          <a:noFill/>
          <a:miter lim="800000"/>
          <a:headEnd/>
          <a:tailEnd/>
        </a:ln>
      </xdr:spPr>
    </xdr:sp>
    <xdr:clientData/>
  </xdr:twoCellAnchor>
  <xdr:twoCellAnchor editAs="oneCell">
    <xdr:from>
      <xdr:col>1</xdr:col>
      <xdr:colOff>0</xdr:colOff>
      <xdr:row>2</xdr:row>
      <xdr:rowOff>0</xdr:rowOff>
    </xdr:from>
    <xdr:to>
      <xdr:col>1</xdr:col>
      <xdr:colOff>314325</xdr:colOff>
      <xdr:row>4</xdr:row>
      <xdr:rowOff>266700</xdr:rowOff>
    </xdr:to>
    <xdr:sp macro="" textlink="">
      <xdr:nvSpPr>
        <xdr:cNvPr id="29710" name="AutoShape 2" descr="Mostra">
          <a:hlinkClick xmlns:r="http://schemas.openxmlformats.org/officeDocument/2006/relationships" r:id=""/>
        </xdr:cNvPr>
        <xdr:cNvSpPr>
          <a:spLocks noChangeAspect="1" noChangeArrowheads="1"/>
        </xdr:cNvSpPr>
      </xdr:nvSpPr>
      <xdr:spPr bwMode="auto">
        <a:xfrm>
          <a:off x="590550" y="495300"/>
          <a:ext cx="314325" cy="628650"/>
        </a:xfrm>
        <a:prstGeom prst="rect">
          <a:avLst/>
        </a:prstGeom>
        <a:noFill/>
        <a:ln w="9525">
          <a:noFill/>
          <a:miter lim="800000"/>
          <a:headEnd/>
          <a:tailEnd/>
        </a:ln>
      </xdr:spPr>
    </xdr:sp>
    <xdr:clientData/>
  </xdr:twoCellAnchor>
</xdr:wsDr>
</file>

<file path=xl/drawings/drawing40.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1</xdr:col>
      <xdr:colOff>304800</xdr:colOff>
      <xdr:row>5</xdr:row>
      <xdr:rowOff>142875</xdr:rowOff>
    </xdr:to>
    <xdr:sp macro="" textlink="">
      <xdr:nvSpPr>
        <xdr:cNvPr id="45066" name="AutoShape 1" descr="Mostra">
          <a:hlinkClick xmlns:r="http://schemas.openxmlformats.org/officeDocument/2006/relationships" r:id=""/>
        </xdr:cNvPr>
        <xdr:cNvSpPr>
          <a:spLocks noChangeAspect="1" noChangeArrowheads="1"/>
        </xdr:cNvSpPr>
      </xdr:nvSpPr>
      <xdr:spPr bwMode="auto">
        <a:xfrm>
          <a:off x="781050" y="485775"/>
          <a:ext cx="304800" cy="628650"/>
        </a:xfrm>
        <a:prstGeom prst="rect">
          <a:avLst/>
        </a:prstGeom>
        <a:noFill/>
        <a:ln w="9525">
          <a:noFill/>
          <a:miter lim="800000"/>
          <a:headEnd/>
          <a:tailEnd/>
        </a:ln>
      </xdr:spPr>
    </xdr:sp>
    <xdr:clientData/>
  </xdr:twoCellAnchor>
  <xdr:twoCellAnchor editAs="oneCell">
    <xdr:from>
      <xdr:col>1</xdr:col>
      <xdr:colOff>542925</xdr:colOff>
      <xdr:row>57</xdr:row>
      <xdr:rowOff>0</xdr:rowOff>
    </xdr:from>
    <xdr:to>
      <xdr:col>1</xdr:col>
      <xdr:colOff>5400675</xdr:colOff>
      <xdr:row>83</xdr:row>
      <xdr:rowOff>38100</xdr:rowOff>
    </xdr:to>
    <xdr:pic>
      <xdr:nvPicPr>
        <xdr:cNvPr id="45067" name="Picture 2"/>
        <xdr:cNvPicPr>
          <a:picLocks noChangeAspect="1" noChangeArrowheads="1"/>
        </xdr:cNvPicPr>
      </xdr:nvPicPr>
      <xdr:blipFill>
        <a:blip xmlns:r="http://schemas.openxmlformats.org/officeDocument/2006/relationships" r:embed="rId1"/>
        <a:srcRect/>
        <a:stretch>
          <a:fillRect/>
        </a:stretch>
      </xdr:blipFill>
      <xdr:spPr bwMode="auto">
        <a:xfrm>
          <a:off x="1323975" y="9429750"/>
          <a:ext cx="4857750" cy="4248150"/>
        </a:xfrm>
        <a:prstGeom prst="rect">
          <a:avLst/>
        </a:prstGeom>
        <a:noFill/>
        <a:ln w="9525">
          <a:noFill/>
          <a:miter lim="800000"/>
          <a:headEnd/>
          <a:tailEnd/>
        </a:ln>
      </xdr:spPr>
    </xdr:pic>
    <xdr:clientData/>
  </xdr:twoCellAnchor>
  <xdr:twoCellAnchor editAs="oneCell">
    <xdr:from>
      <xdr:col>1</xdr:col>
      <xdr:colOff>133350</xdr:colOff>
      <xdr:row>4</xdr:row>
      <xdr:rowOff>142875</xdr:rowOff>
    </xdr:from>
    <xdr:to>
      <xdr:col>2</xdr:col>
      <xdr:colOff>400050</xdr:colOff>
      <xdr:row>33</xdr:row>
      <xdr:rowOff>76200</xdr:rowOff>
    </xdr:to>
    <xdr:pic>
      <xdr:nvPicPr>
        <xdr:cNvPr id="45068" name="Picture 3"/>
        <xdr:cNvPicPr>
          <a:picLocks noChangeAspect="1" noChangeArrowheads="1"/>
        </xdr:cNvPicPr>
      </xdr:nvPicPr>
      <xdr:blipFill>
        <a:blip xmlns:r="http://schemas.openxmlformats.org/officeDocument/2006/relationships" r:embed="rId2"/>
        <a:srcRect/>
        <a:stretch>
          <a:fillRect/>
        </a:stretch>
      </xdr:blipFill>
      <xdr:spPr bwMode="auto">
        <a:xfrm>
          <a:off x="914400" y="952500"/>
          <a:ext cx="6829425" cy="4629150"/>
        </a:xfrm>
        <a:prstGeom prst="rect">
          <a:avLst/>
        </a:prstGeom>
        <a:noFill/>
        <a:ln w="1">
          <a:noFill/>
          <a:miter lim="800000"/>
          <a:headEnd/>
          <a:tailEnd/>
        </a:ln>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1</xdr:col>
      <xdr:colOff>314325</xdr:colOff>
      <xdr:row>5</xdr:row>
      <xdr:rowOff>104775</xdr:rowOff>
    </xdr:to>
    <xdr:sp macro="" textlink="">
      <xdr:nvSpPr>
        <xdr:cNvPr id="27679" name="AutoShape 1" descr="Mostra">
          <a:hlinkClick xmlns:r="http://schemas.openxmlformats.org/officeDocument/2006/relationships" r:id=""/>
        </xdr:cNvPr>
        <xdr:cNvSpPr>
          <a:spLocks noChangeAspect="1" noChangeArrowheads="1"/>
        </xdr:cNvSpPr>
      </xdr:nvSpPr>
      <xdr:spPr bwMode="auto">
        <a:xfrm>
          <a:off x="676275" y="495300"/>
          <a:ext cx="314325" cy="628650"/>
        </a:xfrm>
        <a:prstGeom prst="rect">
          <a:avLst/>
        </a:prstGeom>
        <a:noFill/>
        <a:ln w="9525">
          <a:noFill/>
          <a:miter lim="800000"/>
          <a:headEnd/>
          <a:tailEnd/>
        </a:ln>
      </xdr:spPr>
    </xdr:sp>
    <xdr:clientData/>
  </xdr:twoCellAnchor>
  <xdr:twoCellAnchor editAs="oneCell">
    <xdr:from>
      <xdr:col>1</xdr:col>
      <xdr:colOff>0</xdr:colOff>
      <xdr:row>4</xdr:row>
      <xdr:rowOff>0</xdr:rowOff>
    </xdr:from>
    <xdr:to>
      <xdr:col>1</xdr:col>
      <xdr:colOff>314325</xdr:colOff>
      <xdr:row>5</xdr:row>
      <xdr:rowOff>142875</xdr:rowOff>
    </xdr:to>
    <xdr:sp macro="" textlink="">
      <xdr:nvSpPr>
        <xdr:cNvPr id="27680" name="AutoShape 2" descr="Mostra">
          <a:hlinkClick xmlns:r="http://schemas.openxmlformats.org/officeDocument/2006/relationships" r:id=""/>
        </xdr:cNvPr>
        <xdr:cNvSpPr>
          <a:spLocks noChangeAspect="1" noChangeArrowheads="1"/>
        </xdr:cNvSpPr>
      </xdr:nvSpPr>
      <xdr:spPr bwMode="auto">
        <a:xfrm>
          <a:off x="676275" y="857250"/>
          <a:ext cx="314325" cy="304800"/>
        </a:xfrm>
        <a:prstGeom prst="rect">
          <a:avLst/>
        </a:prstGeom>
        <a:noFill/>
        <a:ln w="9525">
          <a:noFill/>
          <a:miter lim="800000"/>
          <a:headEnd/>
          <a:tailEnd/>
        </a:ln>
      </xdr:spPr>
    </xdr:sp>
    <xdr:clientData/>
  </xdr:twoCellAnchor>
  <xdr:twoCellAnchor editAs="oneCell">
    <xdr:from>
      <xdr:col>1</xdr:col>
      <xdr:colOff>0</xdr:colOff>
      <xdr:row>16</xdr:row>
      <xdr:rowOff>0</xdr:rowOff>
    </xdr:from>
    <xdr:to>
      <xdr:col>1</xdr:col>
      <xdr:colOff>314325</xdr:colOff>
      <xdr:row>17</xdr:row>
      <xdr:rowOff>142875</xdr:rowOff>
    </xdr:to>
    <xdr:sp macro="" textlink="">
      <xdr:nvSpPr>
        <xdr:cNvPr id="27681" name="AutoShape 3" descr="Mostra">
          <a:hlinkClick xmlns:r="http://schemas.openxmlformats.org/officeDocument/2006/relationships" r:id=""/>
        </xdr:cNvPr>
        <xdr:cNvSpPr>
          <a:spLocks noChangeAspect="1" noChangeArrowheads="1"/>
        </xdr:cNvSpPr>
      </xdr:nvSpPr>
      <xdr:spPr bwMode="auto">
        <a:xfrm>
          <a:off x="676275" y="2962275"/>
          <a:ext cx="314325" cy="304800"/>
        </a:xfrm>
        <a:prstGeom prst="rect">
          <a:avLst/>
        </a:prstGeom>
        <a:noFill/>
        <a:ln w="9525">
          <a:noFill/>
          <a:miter lim="800000"/>
          <a:headEnd/>
          <a:tailEnd/>
        </a:ln>
      </xdr:spPr>
    </xdr:sp>
    <xdr:clientData/>
  </xdr:twoCellAnchor>
  <xdr:twoCellAnchor editAs="oneCell">
    <xdr:from>
      <xdr:col>1</xdr:col>
      <xdr:colOff>2905125</xdr:colOff>
      <xdr:row>7</xdr:row>
      <xdr:rowOff>57150</xdr:rowOff>
    </xdr:from>
    <xdr:to>
      <xdr:col>1</xdr:col>
      <xdr:colOff>3143250</xdr:colOff>
      <xdr:row>8</xdr:row>
      <xdr:rowOff>123825</xdr:rowOff>
    </xdr:to>
    <xdr:pic>
      <xdr:nvPicPr>
        <xdr:cNvPr id="27682" name="Picture 4"/>
        <xdr:cNvPicPr>
          <a:picLocks noChangeAspect="1" noChangeArrowheads="1"/>
        </xdr:cNvPicPr>
      </xdr:nvPicPr>
      <xdr:blipFill>
        <a:blip xmlns:r="http://schemas.openxmlformats.org/officeDocument/2006/relationships" r:embed="rId1"/>
        <a:srcRect/>
        <a:stretch>
          <a:fillRect/>
        </a:stretch>
      </xdr:blipFill>
      <xdr:spPr bwMode="auto">
        <a:xfrm>
          <a:off x="3581400" y="1400175"/>
          <a:ext cx="238125" cy="228600"/>
        </a:xfrm>
        <a:prstGeom prst="rect">
          <a:avLst/>
        </a:prstGeom>
        <a:noFill/>
        <a:ln w="9525">
          <a:noFill/>
          <a:miter lim="800000"/>
          <a:headEnd/>
          <a:tailEnd/>
        </a:ln>
      </xdr:spPr>
    </xdr:pic>
    <xdr:clientData/>
  </xdr:twoCellAnchor>
  <xdr:twoCellAnchor editAs="oneCell">
    <xdr:from>
      <xdr:col>1</xdr:col>
      <xdr:colOff>1847850</xdr:colOff>
      <xdr:row>9</xdr:row>
      <xdr:rowOff>28575</xdr:rowOff>
    </xdr:from>
    <xdr:to>
      <xdr:col>1</xdr:col>
      <xdr:colOff>2076450</xdr:colOff>
      <xdr:row>10</xdr:row>
      <xdr:rowOff>104775</xdr:rowOff>
    </xdr:to>
    <xdr:pic>
      <xdr:nvPicPr>
        <xdr:cNvPr id="27683" name="Picture 5"/>
        <xdr:cNvPicPr>
          <a:picLocks noChangeAspect="1" noChangeArrowheads="1"/>
        </xdr:cNvPicPr>
      </xdr:nvPicPr>
      <xdr:blipFill>
        <a:blip xmlns:r="http://schemas.openxmlformats.org/officeDocument/2006/relationships" r:embed="rId2"/>
        <a:srcRect/>
        <a:stretch>
          <a:fillRect/>
        </a:stretch>
      </xdr:blipFill>
      <xdr:spPr bwMode="auto">
        <a:xfrm>
          <a:off x="2524125" y="1695450"/>
          <a:ext cx="228600" cy="238125"/>
        </a:xfrm>
        <a:prstGeom prst="rect">
          <a:avLst/>
        </a:prstGeom>
        <a:noFill/>
        <a:ln w="9525">
          <a:noFill/>
          <a:miter lim="800000"/>
          <a:headEnd/>
          <a:tailEnd/>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1</xdr:col>
      <xdr:colOff>304800</xdr:colOff>
      <xdr:row>3</xdr:row>
      <xdr:rowOff>0</xdr:rowOff>
    </xdr:to>
    <xdr:sp macro="" textlink="">
      <xdr:nvSpPr>
        <xdr:cNvPr id="20601" name="AutoShape 1" descr="Mostra">
          <a:hlinkClick xmlns:r="http://schemas.openxmlformats.org/officeDocument/2006/relationships" r:id=""/>
        </xdr:cNvPr>
        <xdr:cNvSpPr>
          <a:spLocks noChangeAspect="1" noChangeArrowheads="1"/>
        </xdr:cNvSpPr>
      </xdr:nvSpPr>
      <xdr:spPr bwMode="auto">
        <a:xfrm>
          <a:off x="590550" y="495300"/>
          <a:ext cx="304800" cy="485775"/>
        </a:xfrm>
        <a:prstGeom prst="rect">
          <a:avLst/>
        </a:prstGeom>
        <a:noFill/>
        <a:ln w="9525">
          <a:noFill/>
          <a:miter lim="800000"/>
          <a:headEnd/>
          <a:tailEnd/>
        </a:ln>
      </xdr:spPr>
    </xdr:sp>
    <xdr:clientData/>
  </xdr:twoCellAnchor>
  <xdr:twoCellAnchor editAs="oneCell">
    <xdr:from>
      <xdr:col>1</xdr:col>
      <xdr:colOff>0</xdr:colOff>
      <xdr:row>2</xdr:row>
      <xdr:rowOff>0</xdr:rowOff>
    </xdr:from>
    <xdr:to>
      <xdr:col>1</xdr:col>
      <xdr:colOff>304800</xdr:colOff>
      <xdr:row>2</xdr:row>
      <xdr:rowOff>304800</xdr:rowOff>
    </xdr:to>
    <xdr:sp macro="" textlink="">
      <xdr:nvSpPr>
        <xdr:cNvPr id="20602" name="AutoShape 2" descr="Mostra">
          <a:hlinkClick xmlns:r="http://schemas.openxmlformats.org/officeDocument/2006/relationships" r:id=""/>
        </xdr:cNvPr>
        <xdr:cNvSpPr>
          <a:spLocks noChangeAspect="1" noChangeArrowheads="1"/>
        </xdr:cNvSpPr>
      </xdr:nvSpPr>
      <xdr:spPr bwMode="auto">
        <a:xfrm>
          <a:off x="590550" y="495300"/>
          <a:ext cx="304800" cy="304800"/>
        </a:xfrm>
        <a:prstGeom prst="rect">
          <a:avLst/>
        </a:prstGeom>
        <a:noFill/>
        <a:ln w="9525">
          <a:noFill/>
          <a:miter lim="800000"/>
          <a:headEnd/>
          <a:tailEnd/>
        </a:ln>
      </xdr:spPr>
    </xdr:sp>
    <xdr:clientData/>
  </xdr:twoCellAnchor>
  <xdr:twoCellAnchor editAs="oneCell">
    <xdr:from>
      <xdr:col>1</xdr:col>
      <xdr:colOff>0</xdr:colOff>
      <xdr:row>2</xdr:row>
      <xdr:rowOff>0</xdr:rowOff>
    </xdr:from>
    <xdr:to>
      <xdr:col>1</xdr:col>
      <xdr:colOff>304800</xdr:colOff>
      <xdr:row>2</xdr:row>
      <xdr:rowOff>304800</xdr:rowOff>
    </xdr:to>
    <xdr:sp macro="" textlink="">
      <xdr:nvSpPr>
        <xdr:cNvPr id="20603" name="AutoShape 3" descr="Mostra">
          <a:hlinkClick xmlns:r="http://schemas.openxmlformats.org/officeDocument/2006/relationships" r:id=""/>
        </xdr:cNvPr>
        <xdr:cNvSpPr>
          <a:spLocks noChangeAspect="1" noChangeArrowheads="1"/>
        </xdr:cNvSpPr>
      </xdr:nvSpPr>
      <xdr:spPr bwMode="auto">
        <a:xfrm>
          <a:off x="590550" y="495300"/>
          <a:ext cx="304800" cy="304800"/>
        </a:xfrm>
        <a:prstGeom prst="rect">
          <a:avLst/>
        </a:prstGeom>
        <a:noFill/>
        <a:ln w="9525">
          <a:noFill/>
          <a:miter lim="800000"/>
          <a:headEnd/>
          <a:tailEnd/>
        </a:ln>
      </xdr:spPr>
    </xdr:sp>
    <xdr:clientData/>
  </xdr:twoCellAnchor>
  <xdr:twoCellAnchor editAs="oneCell">
    <xdr:from>
      <xdr:col>1</xdr:col>
      <xdr:colOff>0</xdr:colOff>
      <xdr:row>2</xdr:row>
      <xdr:rowOff>0</xdr:rowOff>
    </xdr:from>
    <xdr:to>
      <xdr:col>1</xdr:col>
      <xdr:colOff>304800</xdr:colOff>
      <xdr:row>2</xdr:row>
      <xdr:rowOff>304800</xdr:rowOff>
    </xdr:to>
    <xdr:sp macro="" textlink="">
      <xdr:nvSpPr>
        <xdr:cNvPr id="20604" name="AutoShape 4" descr="Mostra">
          <a:hlinkClick xmlns:r="http://schemas.openxmlformats.org/officeDocument/2006/relationships" r:id=""/>
        </xdr:cNvPr>
        <xdr:cNvSpPr>
          <a:spLocks noChangeAspect="1" noChangeArrowheads="1"/>
        </xdr:cNvSpPr>
      </xdr:nvSpPr>
      <xdr:spPr bwMode="auto">
        <a:xfrm>
          <a:off x="590550" y="495300"/>
          <a:ext cx="304800" cy="304800"/>
        </a:xfrm>
        <a:prstGeom prst="rect">
          <a:avLst/>
        </a:prstGeom>
        <a:noFill/>
        <a:ln w="9525">
          <a:noFill/>
          <a:miter lim="800000"/>
          <a:headEnd/>
          <a:tailEnd/>
        </a:ln>
      </xdr:spPr>
    </xdr:sp>
    <xdr:clientData/>
  </xdr:twoCellAnchor>
  <xdr:twoCellAnchor editAs="oneCell">
    <xdr:from>
      <xdr:col>1</xdr:col>
      <xdr:colOff>0</xdr:colOff>
      <xdr:row>11</xdr:row>
      <xdr:rowOff>0</xdr:rowOff>
    </xdr:from>
    <xdr:to>
      <xdr:col>1</xdr:col>
      <xdr:colOff>304800</xdr:colOff>
      <xdr:row>11</xdr:row>
      <xdr:rowOff>304800</xdr:rowOff>
    </xdr:to>
    <xdr:sp macro="" textlink="">
      <xdr:nvSpPr>
        <xdr:cNvPr id="20605" name="AutoShape 5" descr="Mostra">
          <a:hlinkClick xmlns:r="http://schemas.openxmlformats.org/officeDocument/2006/relationships" r:id=""/>
        </xdr:cNvPr>
        <xdr:cNvSpPr>
          <a:spLocks noChangeAspect="1" noChangeArrowheads="1"/>
        </xdr:cNvSpPr>
      </xdr:nvSpPr>
      <xdr:spPr bwMode="auto">
        <a:xfrm>
          <a:off x="590550" y="2276475"/>
          <a:ext cx="304800" cy="304800"/>
        </a:xfrm>
        <a:prstGeom prst="rect">
          <a:avLst/>
        </a:prstGeom>
        <a:noFill/>
        <a:ln w="9525">
          <a:noFill/>
          <a:miter lim="800000"/>
          <a:headEnd/>
          <a:tailEnd/>
        </a:ln>
      </xdr:spPr>
    </xdr:sp>
    <xdr:clientData/>
  </xdr:twoCellAnchor>
  <xdr:twoCellAnchor editAs="oneCell">
    <xdr:from>
      <xdr:col>1</xdr:col>
      <xdr:colOff>0</xdr:colOff>
      <xdr:row>2</xdr:row>
      <xdr:rowOff>0</xdr:rowOff>
    </xdr:from>
    <xdr:to>
      <xdr:col>1</xdr:col>
      <xdr:colOff>304800</xdr:colOff>
      <xdr:row>2</xdr:row>
      <xdr:rowOff>304800</xdr:rowOff>
    </xdr:to>
    <xdr:sp macro="" textlink="">
      <xdr:nvSpPr>
        <xdr:cNvPr id="20606" name="AutoShape 6" descr="Formula con riferimento relativo copiata"/>
        <xdr:cNvSpPr>
          <a:spLocks noChangeAspect="1" noChangeArrowheads="1"/>
        </xdr:cNvSpPr>
      </xdr:nvSpPr>
      <xdr:spPr bwMode="auto">
        <a:xfrm>
          <a:off x="590550" y="495300"/>
          <a:ext cx="304800" cy="304800"/>
        </a:xfrm>
        <a:prstGeom prst="rect">
          <a:avLst/>
        </a:prstGeom>
        <a:noFill/>
        <a:ln w="9525">
          <a:noFill/>
          <a:miter lim="800000"/>
          <a:headEnd/>
          <a:tailEnd/>
        </a:ln>
      </xdr:spPr>
    </xdr:sp>
    <xdr:clientData/>
  </xdr:twoCellAnchor>
  <xdr:twoCellAnchor editAs="oneCell">
    <xdr:from>
      <xdr:col>1</xdr:col>
      <xdr:colOff>0</xdr:colOff>
      <xdr:row>2</xdr:row>
      <xdr:rowOff>0</xdr:rowOff>
    </xdr:from>
    <xdr:to>
      <xdr:col>1</xdr:col>
      <xdr:colOff>304800</xdr:colOff>
      <xdr:row>2</xdr:row>
      <xdr:rowOff>304800</xdr:rowOff>
    </xdr:to>
    <xdr:sp macro="" textlink="">
      <xdr:nvSpPr>
        <xdr:cNvPr id="20607" name="AutoShape 7" descr="Formula con riferimento assoluto copiata"/>
        <xdr:cNvSpPr>
          <a:spLocks noChangeAspect="1" noChangeArrowheads="1"/>
        </xdr:cNvSpPr>
      </xdr:nvSpPr>
      <xdr:spPr bwMode="auto">
        <a:xfrm>
          <a:off x="590550" y="495300"/>
          <a:ext cx="304800" cy="304800"/>
        </a:xfrm>
        <a:prstGeom prst="rect">
          <a:avLst/>
        </a:prstGeom>
        <a:noFill/>
        <a:ln w="9525">
          <a:noFill/>
          <a:miter lim="800000"/>
          <a:headEnd/>
          <a:tailEnd/>
        </a:ln>
      </xdr:spPr>
    </xdr:sp>
    <xdr:clientData/>
  </xdr:twoCellAnchor>
  <xdr:twoCellAnchor editAs="oneCell">
    <xdr:from>
      <xdr:col>1</xdr:col>
      <xdr:colOff>0</xdr:colOff>
      <xdr:row>3</xdr:row>
      <xdr:rowOff>0</xdr:rowOff>
    </xdr:from>
    <xdr:to>
      <xdr:col>1</xdr:col>
      <xdr:colOff>304800</xdr:colOff>
      <xdr:row>4</xdr:row>
      <xdr:rowOff>142875</xdr:rowOff>
    </xdr:to>
    <xdr:sp macro="" textlink="">
      <xdr:nvSpPr>
        <xdr:cNvPr id="20608" name="AutoShape 8" descr="Formula con riferimento misto copiata"/>
        <xdr:cNvSpPr>
          <a:spLocks noChangeAspect="1" noChangeArrowheads="1"/>
        </xdr:cNvSpPr>
      </xdr:nvSpPr>
      <xdr:spPr bwMode="auto">
        <a:xfrm>
          <a:off x="590550" y="981075"/>
          <a:ext cx="304800" cy="304800"/>
        </a:xfrm>
        <a:prstGeom prst="rect">
          <a:avLst/>
        </a:prstGeom>
        <a:noFill/>
        <a:ln w="9525">
          <a:noFill/>
          <a:miter lim="800000"/>
          <a:headEnd/>
          <a:tailEnd/>
        </a:ln>
      </xdr:spPr>
    </xdr:sp>
    <xdr:clientData/>
  </xdr:twoCellAnchor>
  <xdr:twoCellAnchor editAs="oneCell">
    <xdr:from>
      <xdr:col>1</xdr:col>
      <xdr:colOff>323850</xdr:colOff>
      <xdr:row>29</xdr:row>
      <xdr:rowOff>95250</xdr:rowOff>
    </xdr:from>
    <xdr:to>
      <xdr:col>1</xdr:col>
      <xdr:colOff>6181725</xdr:colOff>
      <xdr:row>68</xdr:row>
      <xdr:rowOff>123825</xdr:rowOff>
    </xdr:to>
    <xdr:pic>
      <xdr:nvPicPr>
        <xdr:cNvPr id="20609" name="Picture 9"/>
        <xdr:cNvPicPr>
          <a:picLocks noChangeAspect="1" noChangeArrowheads="1"/>
        </xdr:cNvPicPr>
      </xdr:nvPicPr>
      <xdr:blipFill>
        <a:blip xmlns:r="http://schemas.openxmlformats.org/officeDocument/2006/relationships" r:embed="rId1"/>
        <a:srcRect/>
        <a:stretch>
          <a:fillRect/>
        </a:stretch>
      </xdr:blipFill>
      <xdr:spPr bwMode="auto">
        <a:xfrm>
          <a:off x="914400" y="6419850"/>
          <a:ext cx="5857875" cy="6343650"/>
        </a:xfrm>
        <a:prstGeom prst="rect">
          <a:avLst/>
        </a:prstGeom>
        <a:noFill/>
        <a:ln w="9525">
          <a:noFill/>
          <a:miter lim="800000"/>
          <a:headEnd/>
          <a:tailEnd/>
        </a:ln>
      </xdr:spPr>
    </xdr:pic>
    <xdr:clientData/>
  </xdr:twoCellAnchor>
  <xdr:twoCellAnchor editAs="oneCell">
    <xdr:from>
      <xdr:col>1</xdr:col>
      <xdr:colOff>0</xdr:colOff>
      <xdr:row>6</xdr:row>
      <xdr:rowOff>0</xdr:rowOff>
    </xdr:from>
    <xdr:to>
      <xdr:col>1</xdr:col>
      <xdr:colOff>304800</xdr:colOff>
      <xdr:row>7</xdr:row>
      <xdr:rowOff>142875</xdr:rowOff>
    </xdr:to>
    <xdr:sp macro="" textlink="">
      <xdr:nvSpPr>
        <xdr:cNvPr id="20610" name="AutoShape 10" descr="Mostra">
          <a:hlinkClick xmlns:r="http://schemas.openxmlformats.org/officeDocument/2006/relationships" r:id=""/>
        </xdr:cNvPr>
        <xdr:cNvSpPr>
          <a:spLocks noChangeAspect="1" noChangeArrowheads="1"/>
        </xdr:cNvSpPr>
      </xdr:nvSpPr>
      <xdr:spPr bwMode="auto">
        <a:xfrm>
          <a:off x="590550" y="1466850"/>
          <a:ext cx="304800" cy="304800"/>
        </a:xfrm>
        <a:prstGeom prst="rect">
          <a:avLst/>
        </a:prstGeom>
        <a:noFill/>
        <a:ln w="9525">
          <a:noFill/>
          <a:miter lim="800000"/>
          <a:headEnd/>
          <a:tailEnd/>
        </a:ln>
      </xdr:spPr>
    </xdr:sp>
    <xdr:clientData/>
  </xdr:twoCellAnchor>
  <xdr:twoCellAnchor editAs="oneCell">
    <xdr:from>
      <xdr:col>1</xdr:col>
      <xdr:colOff>0</xdr:colOff>
      <xdr:row>2</xdr:row>
      <xdr:rowOff>0</xdr:rowOff>
    </xdr:from>
    <xdr:to>
      <xdr:col>1</xdr:col>
      <xdr:colOff>304800</xdr:colOff>
      <xdr:row>3</xdr:row>
      <xdr:rowOff>0</xdr:rowOff>
    </xdr:to>
    <xdr:sp macro="" textlink="">
      <xdr:nvSpPr>
        <xdr:cNvPr id="20611" name="AutoShape 11" descr="Mostra">
          <a:hlinkClick xmlns:r="http://schemas.openxmlformats.org/officeDocument/2006/relationships" r:id=""/>
        </xdr:cNvPr>
        <xdr:cNvSpPr>
          <a:spLocks noChangeAspect="1" noChangeArrowheads="1"/>
        </xdr:cNvSpPr>
      </xdr:nvSpPr>
      <xdr:spPr bwMode="auto">
        <a:xfrm>
          <a:off x="590550" y="495300"/>
          <a:ext cx="304800" cy="485775"/>
        </a:xfrm>
        <a:prstGeom prst="rect">
          <a:avLst/>
        </a:prstGeom>
        <a:noFill/>
        <a:ln w="9525">
          <a:noFill/>
          <a:miter lim="800000"/>
          <a:headEnd/>
          <a:tailEnd/>
        </a:ln>
      </xdr:spPr>
    </xdr:sp>
    <xdr:clientData/>
  </xdr:twoCellAnchor>
  <xdr:twoCellAnchor editAs="oneCell">
    <xdr:from>
      <xdr:col>1</xdr:col>
      <xdr:colOff>0</xdr:colOff>
      <xdr:row>2</xdr:row>
      <xdr:rowOff>0</xdr:rowOff>
    </xdr:from>
    <xdr:to>
      <xdr:col>1</xdr:col>
      <xdr:colOff>304800</xdr:colOff>
      <xdr:row>2</xdr:row>
      <xdr:rowOff>304800</xdr:rowOff>
    </xdr:to>
    <xdr:sp macro="" textlink="">
      <xdr:nvSpPr>
        <xdr:cNvPr id="20612" name="AutoShape 12" descr="Mostra">
          <a:hlinkClick xmlns:r="http://schemas.openxmlformats.org/officeDocument/2006/relationships" r:id=""/>
        </xdr:cNvPr>
        <xdr:cNvSpPr>
          <a:spLocks noChangeAspect="1" noChangeArrowheads="1"/>
        </xdr:cNvSpPr>
      </xdr:nvSpPr>
      <xdr:spPr bwMode="auto">
        <a:xfrm>
          <a:off x="590550" y="495300"/>
          <a:ext cx="304800" cy="304800"/>
        </a:xfrm>
        <a:prstGeom prst="rect">
          <a:avLst/>
        </a:prstGeom>
        <a:noFill/>
        <a:ln w="9525">
          <a:noFill/>
          <a:miter lim="800000"/>
          <a:headEnd/>
          <a:tailEnd/>
        </a:ln>
      </xdr:spPr>
    </xdr:sp>
    <xdr:clientData/>
  </xdr:twoCellAnchor>
  <xdr:twoCellAnchor editAs="oneCell">
    <xdr:from>
      <xdr:col>1</xdr:col>
      <xdr:colOff>0</xdr:colOff>
      <xdr:row>2</xdr:row>
      <xdr:rowOff>0</xdr:rowOff>
    </xdr:from>
    <xdr:to>
      <xdr:col>1</xdr:col>
      <xdr:colOff>304800</xdr:colOff>
      <xdr:row>2</xdr:row>
      <xdr:rowOff>304800</xdr:rowOff>
    </xdr:to>
    <xdr:sp macro="" textlink="">
      <xdr:nvSpPr>
        <xdr:cNvPr id="20613" name="AutoShape 13" descr="Mostra">
          <a:hlinkClick xmlns:r="http://schemas.openxmlformats.org/officeDocument/2006/relationships" r:id=""/>
        </xdr:cNvPr>
        <xdr:cNvSpPr>
          <a:spLocks noChangeAspect="1" noChangeArrowheads="1"/>
        </xdr:cNvSpPr>
      </xdr:nvSpPr>
      <xdr:spPr bwMode="auto">
        <a:xfrm>
          <a:off x="590550" y="495300"/>
          <a:ext cx="304800" cy="304800"/>
        </a:xfrm>
        <a:prstGeom prst="rect">
          <a:avLst/>
        </a:prstGeom>
        <a:noFill/>
        <a:ln w="9525">
          <a:noFill/>
          <a:miter lim="800000"/>
          <a:headEnd/>
          <a:tailEnd/>
        </a:ln>
      </xdr:spPr>
    </xdr:sp>
    <xdr:clientData/>
  </xdr:twoCellAnchor>
  <xdr:twoCellAnchor editAs="oneCell">
    <xdr:from>
      <xdr:col>1</xdr:col>
      <xdr:colOff>0</xdr:colOff>
      <xdr:row>2</xdr:row>
      <xdr:rowOff>0</xdr:rowOff>
    </xdr:from>
    <xdr:to>
      <xdr:col>1</xdr:col>
      <xdr:colOff>304800</xdr:colOff>
      <xdr:row>2</xdr:row>
      <xdr:rowOff>304800</xdr:rowOff>
    </xdr:to>
    <xdr:sp macro="" textlink="">
      <xdr:nvSpPr>
        <xdr:cNvPr id="20614" name="AutoShape 14" descr="Mostra">
          <a:hlinkClick xmlns:r="http://schemas.openxmlformats.org/officeDocument/2006/relationships" r:id=""/>
        </xdr:cNvPr>
        <xdr:cNvSpPr>
          <a:spLocks noChangeAspect="1" noChangeArrowheads="1"/>
        </xdr:cNvSpPr>
      </xdr:nvSpPr>
      <xdr:spPr bwMode="auto">
        <a:xfrm>
          <a:off x="590550" y="495300"/>
          <a:ext cx="304800" cy="304800"/>
        </a:xfrm>
        <a:prstGeom prst="rect">
          <a:avLst/>
        </a:prstGeom>
        <a:noFill/>
        <a:ln w="9525">
          <a:noFill/>
          <a:miter lim="800000"/>
          <a:headEnd/>
          <a:tailEnd/>
        </a:ln>
      </xdr:spPr>
    </xdr:sp>
    <xdr:clientData/>
  </xdr:twoCellAnchor>
  <xdr:twoCellAnchor editAs="oneCell">
    <xdr:from>
      <xdr:col>1</xdr:col>
      <xdr:colOff>0</xdr:colOff>
      <xdr:row>11</xdr:row>
      <xdr:rowOff>0</xdr:rowOff>
    </xdr:from>
    <xdr:to>
      <xdr:col>1</xdr:col>
      <xdr:colOff>304800</xdr:colOff>
      <xdr:row>11</xdr:row>
      <xdr:rowOff>304800</xdr:rowOff>
    </xdr:to>
    <xdr:sp macro="" textlink="">
      <xdr:nvSpPr>
        <xdr:cNvPr id="20615" name="AutoShape 15" descr="Mostra">
          <a:hlinkClick xmlns:r="http://schemas.openxmlformats.org/officeDocument/2006/relationships" r:id=""/>
        </xdr:cNvPr>
        <xdr:cNvSpPr>
          <a:spLocks noChangeAspect="1" noChangeArrowheads="1"/>
        </xdr:cNvSpPr>
      </xdr:nvSpPr>
      <xdr:spPr bwMode="auto">
        <a:xfrm>
          <a:off x="590550" y="2276475"/>
          <a:ext cx="304800" cy="304800"/>
        </a:xfrm>
        <a:prstGeom prst="rect">
          <a:avLst/>
        </a:prstGeom>
        <a:noFill/>
        <a:ln w="9525">
          <a:noFill/>
          <a:miter lim="800000"/>
          <a:headEnd/>
          <a:tailEnd/>
        </a:ln>
      </xdr:spPr>
    </xdr:sp>
    <xdr:clientData/>
  </xdr:twoCellAnchor>
  <xdr:twoCellAnchor editAs="oneCell">
    <xdr:from>
      <xdr:col>1</xdr:col>
      <xdr:colOff>0</xdr:colOff>
      <xdr:row>2</xdr:row>
      <xdr:rowOff>0</xdr:rowOff>
    </xdr:from>
    <xdr:to>
      <xdr:col>1</xdr:col>
      <xdr:colOff>304800</xdr:colOff>
      <xdr:row>2</xdr:row>
      <xdr:rowOff>304800</xdr:rowOff>
    </xdr:to>
    <xdr:sp macro="" textlink="">
      <xdr:nvSpPr>
        <xdr:cNvPr id="20616" name="AutoShape 16" descr="Formula con riferimento relativo copiata"/>
        <xdr:cNvSpPr>
          <a:spLocks noChangeAspect="1" noChangeArrowheads="1"/>
        </xdr:cNvSpPr>
      </xdr:nvSpPr>
      <xdr:spPr bwMode="auto">
        <a:xfrm>
          <a:off x="590550" y="495300"/>
          <a:ext cx="304800" cy="304800"/>
        </a:xfrm>
        <a:prstGeom prst="rect">
          <a:avLst/>
        </a:prstGeom>
        <a:noFill/>
        <a:ln w="9525">
          <a:noFill/>
          <a:miter lim="800000"/>
          <a:headEnd/>
          <a:tailEnd/>
        </a:ln>
      </xdr:spPr>
    </xdr:sp>
    <xdr:clientData/>
  </xdr:twoCellAnchor>
  <xdr:twoCellAnchor editAs="oneCell">
    <xdr:from>
      <xdr:col>1</xdr:col>
      <xdr:colOff>0</xdr:colOff>
      <xdr:row>2</xdr:row>
      <xdr:rowOff>0</xdr:rowOff>
    </xdr:from>
    <xdr:to>
      <xdr:col>1</xdr:col>
      <xdr:colOff>304800</xdr:colOff>
      <xdr:row>2</xdr:row>
      <xdr:rowOff>304800</xdr:rowOff>
    </xdr:to>
    <xdr:sp macro="" textlink="">
      <xdr:nvSpPr>
        <xdr:cNvPr id="20617" name="AutoShape 17" descr="Formula con riferimento assoluto copiata"/>
        <xdr:cNvSpPr>
          <a:spLocks noChangeAspect="1" noChangeArrowheads="1"/>
        </xdr:cNvSpPr>
      </xdr:nvSpPr>
      <xdr:spPr bwMode="auto">
        <a:xfrm>
          <a:off x="590550" y="495300"/>
          <a:ext cx="304800" cy="304800"/>
        </a:xfrm>
        <a:prstGeom prst="rect">
          <a:avLst/>
        </a:prstGeom>
        <a:noFill/>
        <a:ln w="9525">
          <a:noFill/>
          <a:miter lim="800000"/>
          <a:headEnd/>
          <a:tailEnd/>
        </a:ln>
      </xdr:spPr>
    </xdr:sp>
    <xdr:clientData/>
  </xdr:twoCellAnchor>
  <xdr:twoCellAnchor editAs="oneCell">
    <xdr:from>
      <xdr:col>1</xdr:col>
      <xdr:colOff>0</xdr:colOff>
      <xdr:row>3</xdr:row>
      <xdr:rowOff>0</xdr:rowOff>
    </xdr:from>
    <xdr:to>
      <xdr:col>1</xdr:col>
      <xdr:colOff>304800</xdr:colOff>
      <xdr:row>4</xdr:row>
      <xdr:rowOff>142875</xdr:rowOff>
    </xdr:to>
    <xdr:sp macro="" textlink="">
      <xdr:nvSpPr>
        <xdr:cNvPr id="20618" name="AutoShape 18" descr="Formula con riferimento misto copiata"/>
        <xdr:cNvSpPr>
          <a:spLocks noChangeAspect="1" noChangeArrowheads="1"/>
        </xdr:cNvSpPr>
      </xdr:nvSpPr>
      <xdr:spPr bwMode="auto">
        <a:xfrm>
          <a:off x="590550" y="981075"/>
          <a:ext cx="304800" cy="304800"/>
        </a:xfrm>
        <a:prstGeom prst="rect">
          <a:avLst/>
        </a:prstGeom>
        <a:noFill/>
        <a:ln w="9525">
          <a:noFill/>
          <a:miter lim="800000"/>
          <a:headEnd/>
          <a:tailEnd/>
        </a:ln>
      </xdr:spPr>
    </xdr:sp>
    <xdr:clientData/>
  </xdr:twoCellAnchor>
  <xdr:twoCellAnchor editAs="oneCell">
    <xdr:from>
      <xdr:col>1</xdr:col>
      <xdr:colOff>323850</xdr:colOff>
      <xdr:row>29</xdr:row>
      <xdr:rowOff>95250</xdr:rowOff>
    </xdr:from>
    <xdr:to>
      <xdr:col>1</xdr:col>
      <xdr:colOff>6181725</xdr:colOff>
      <xdr:row>68</xdr:row>
      <xdr:rowOff>123825</xdr:rowOff>
    </xdr:to>
    <xdr:pic>
      <xdr:nvPicPr>
        <xdr:cNvPr id="20619" name="Picture 19"/>
        <xdr:cNvPicPr>
          <a:picLocks noChangeAspect="1" noChangeArrowheads="1"/>
        </xdr:cNvPicPr>
      </xdr:nvPicPr>
      <xdr:blipFill>
        <a:blip xmlns:r="http://schemas.openxmlformats.org/officeDocument/2006/relationships" r:embed="rId1"/>
        <a:srcRect/>
        <a:stretch>
          <a:fillRect/>
        </a:stretch>
      </xdr:blipFill>
      <xdr:spPr bwMode="auto">
        <a:xfrm>
          <a:off x="914400" y="6419850"/>
          <a:ext cx="5857875" cy="6343650"/>
        </a:xfrm>
        <a:prstGeom prst="rect">
          <a:avLst/>
        </a:prstGeom>
        <a:noFill/>
        <a:ln w="9525">
          <a:noFill/>
          <a:miter lim="800000"/>
          <a:headEnd/>
          <a:tailEnd/>
        </a:ln>
      </xdr:spPr>
    </xdr:pic>
    <xdr:clientData/>
  </xdr:twoCellAnchor>
  <xdr:twoCellAnchor editAs="oneCell">
    <xdr:from>
      <xdr:col>1</xdr:col>
      <xdr:colOff>0</xdr:colOff>
      <xdr:row>6</xdr:row>
      <xdr:rowOff>0</xdr:rowOff>
    </xdr:from>
    <xdr:to>
      <xdr:col>1</xdr:col>
      <xdr:colOff>304800</xdr:colOff>
      <xdr:row>7</xdr:row>
      <xdr:rowOff>142875</xdr:rowOff>
    </xdr:to>
    <xdr:sp macro="" textlink="">
      <xdr:nvSpPr>
        <xdr:cNvPr id="20620" name="AutoShape 20" descr="Mostra">
          <a:hlinkClick xmlns:r="http://schemas.openxmlformats.org/officeDocument/2006/relationships" r:id=""/>
        </xdr:cNvPr>
        <xdr:cNvSpPr>
          <a:spLocks noChangeAspect="1" noChangeArrowheads="1"/>
        </xdr:cNvSpPr>
      </xdr:nvSpPr>
      <xdr:spPr bwMode="auto">
        <a:xfrm>
          <a:off x="590550" y="1466850"/>
          <a:ext cx="304800" cy="304800"/>
        </a:xfrm>
        <a:prstGeom prst="rect">
          <a:avLst/>
        </a:prstGeom>
        <a:noFill/>
        <a:ln w="9525">
          <a:no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1</xdr:col>
      <xdr:colOff>304800</xdr:colOff>
      <xdr:row>4</xdr:row>
      <xdr:rowOff>142875</xdr:rowOff>
    </xdr:to>
    <xdr:sp macro="" textlink="">
      <xdr:nvSpPr>
        <xdr:cNvPr id="23613" name="AutoShape 1" descr="Mostra">
          <a:hlinkClick xmlns:r="http://schemas.openxmlformats.org/officeDocument/2006/relationships" r:id=""/>
        </xdr:cNvPr>
        <xdr:cNvSpPr>
          <a:spLocks noChangeAspect="1" noChangeArrowheads="1"/>
        </xdr:cNvSpPr>
      </xdr:nvSpPr>
      <xdr:spPr bwMode="auto">
        <a:xfrm>
          <a:off x="590550" y="495300"/>
          <a:ext cx="304800" cy="628650"/>
        </a:xfrm>
        <a:prstGeom prst="rect">
          <a:avLst/>
        </a:prstGeom>
        <a:noFill/>
        <a:ln w="9525">
          <a:noFill/>
          <a:miter lim="800000"/>
          <a:headEnd/>
          <a:tailEnd/>
        </a:ln>
      </xdr:spPr>
    </xdr:sp>
    <xdr:clientData/>
  </xdr:twoCellAnchor>
  <xdr:twoCellAnchor editAs="oneCell">
    <xdr:from>
      <xdr:col>1</xdr:col>
      <xdr:colOff>0</xdr:colOff>
      <xdr:row>2</xdr:row>
      <xdr:rowOff>0</xdr:rowOff>
    </xdr:from>
    <xdr:to>
      <xdr:col>1</xdr:col>
      <xdr:colOff>304800</xdr:colOff>
      <xdr:row>2</xdr:row>
      <xdr:rowOff>304800</xdr:rowOff>
    </xdr:to>
    <xdr:sp macro="" textlink="">
      <xdr:nvSpPr>
        <xdr:cNvPr id="23614" name="AutoShape 2" descr="Mostra">
          <a:hlinkClick xmlns:r="http://schemas.openxmlformats.org/officeDocument/2006/relationships" r:id=""/>
        </xdr:cNvPr>
        <xdr:cNvSpPr>
          <a:spLocks noChangeAspect="1" noChangeArrowheads="1"/>
        </xdr:cNvSpPr>
      </xdr:nvSpPr>
      <xdr:spPr bwMode="auto">
        <a:xfrm>
          <a:off x="590550" y="495300"/>
          <a:ext cx="304800" cy="304800"/>
        </a:xfrm>
        <a:prstGeom prst="rect">
          <a:avLst/>
        </a:prstGeom>
        <a:noFill/>
        <a:ln w="9525">
          <a:noFill/>
          <a:miter lim="800000"/>
          <a:headEnd/>
          <a:tailEnd/>
        </a:ln>
      </xdr:spPr>
    </xdr:sp>
    <xdr:clientData/>
  </xdr:twoCellAnchor>
  <xdr:twoCellAnchor editAs="oneCell">
    <xdr:from>
      <xdr:col>1</xdr:col>
      <xdr:colOff>0</xdr:colOff>
      <xdr:row>14</xdr:row>
      <xdr:rowOff>0</xdr:rowOff>
    </xdr:from>
    <xdr:to>
      <xdr:col>1</xdr:col>
      <xdr:colOff>304800</xdr:colOff>
      <xdr:row>14</xdr:row>
      <xdr:rowOff>304800</xdr:rowOff>
    </xdr:to>
    <xdr:sp macro="" textlink="">
      <xdr:nvSpPr>
        <xdr:cNvPr id="23615" name="AutoShape 3" descr="Mostra">
          <a:hlinkClick xmlns:r="http://schemas.openxmlformats.org/officeDocument/2006/relationships" r:id=""/>
        </xdr:cNvPr>
        <xdr:cNvSpPr>
          <a:spLocks noChangeAspect="1" noChangeArrowheads="1"/>
        </xdr:cNvSpPr>
      </xdr:nvSpPr>
      <xdr:spPr bwMode="auto">
        <a:xfrm>
          <a:off x="590550" y="5676900"/>
          <a:ext cx="304800" cy="304800"/>
        </a:xfrm>
        <a:prstGeom prst="rect">
          <a:avLst/>
        </a:prstGeom>
        <a:noFill/>
        <a:ln w="9525">
          <a:noFill/>
          <a:miter lim="800000"/>
          <a:headEnd/>
          <a:tailEnd/>
        </a:ln>
      </xdr:spPr>
    </xdr:sp>
    <xdr:clientData/>
  </xdr:twoCellAnchor>
  <xdr:twoCellAnchor editAs="oneCell">
    <xdr:from>
      <xdr:col>1</xdr:col>
      <xdr:colOff>0</xdr:colOff>
      <xdr:row>10</xdr:row>
      <xdr:rowOff>0</xdr:rowOff>
    </xdr:from>
    <xdr:to>
      <xdr:col>1</xdr:col>
      <xdr:colOff>304800</xdr:colOff>
      <xdr:row>11</xdr:row>
      <xdr:rowOff>142875</xdr:rowOff>
    </xdr:to>
    <xdr:sp macro="" textlink="">
      <xdr:nvSpPr>
        <xdr:cNvPr id="23616" name="AutoShape 4" descr="Mostra">
          <a:hlinkClick xmlns:r="http://schemas.openxmlformats.org/officeDocument/2006/relationships" r:id=""/>
        </xdr:cNvPr>
        <xdr:cNvSpPr>
          <a:spLocks noChangeAspect="1" noChangeArrowheads="1"/>
        </xdr:cNvSpPr>
      </xdr:nvSpPr>
      <xdr:spPr bwMode="auto">
        <a:xfrm>
          <a:off x="590550" y="4705350"/>
          <a:ext cx="304800" cy="304800"/>
        </a:xfrm>
        <a:prstGeom prst="rect">
          <a:avLst/>
        </a:prstGeom>
        <a:noFill/>
        <a:ln w="9525">
          <a:noFill/>
          <a:miter lim="800000"/>
          <a:headEnd/>
          <a:tailEnd/>
        </a:ln>
      </xdr:spPr>
    </xdr:sp>
    <xdr:clientData/>
  </xdr:twoCellAnchor>
  <xdr:twoCellAnchor editAs="oneCell">
    <xdr:from>
      <xdr:col>1</xdr:col>
      <xdr:colOff>0</xdr:colOff>
      <xdr:row>24</xdr:row>
      <xdr:rowOff>0</xdr:rowOff>
    </xdr:from>
    <xdr:to>
      <xdr:col>1</xdr:col>
      <xdr:colOff>304800</xdr:colOff>
      <xdr:row>25</xdr:row>
      <xdr:rowOff>142875</xdr:rowOff>
    </xdr:to>
    <xdr:sp macro="" textlink="">
      <xdr:nvSpPr>
        <xdr:cNvPr id="23617" name="AutoShape 5" descr="Mostra">
          <a:hlinkClick xmlns:r="http://schemas.openxmlformats.org/officeDocument/2006/relationships" r:id=""/>
        </xdr:cNvPr>
        <xdr:cNvSpPr>
          <a:spLocks noChangeAspect="1" noChangeArrowheads="1"/>
        </xdr:cNvSpPr>
      </xdr:nvSpPr>
      <xdr:spPr bwMode="auto">
        <a:xfrm>
          <a:off x="590550" y="11182350"/>
          <a:ext cx="304800" cy="304800"/>
        </a:xfrm>
        <a:prstGeom prst="rect">
          <a:avLst/>
        </a:prstGeom>
        <a:noFill/>
        <a:ln w="9525">
          <a:noFill/>
          <a:miter lim="800000"/>
          <a:headEnd/>
          <a:tailEnd/>
        </a:ln>
      </xdr:spPr>
    </xdr:sp>
    <xdr:clientData/>
  </xdr:twoCellAnchor>
  <xdr:twoCellAnchor editAs="oneCell">
    <xdr:from>
      <xdr:col>1</xdr:col>
      <xdr:colOff>0</xdr:colOff>
      <xdr:row>2</xdr:row>
      <xdr:rowOff>0</xdr:rowOff>
    </xdr:from>
    <xdr:to>
      <xdr:col>1</xdr:col>
      <xdr:colOff>304800</xdr:colOff>
      <xdr:row>4</xdr:row>
      <xdr:rowOff>142875</xdr:rowOff>
    </xdr:to>
    <xdr:sp macro="" textlink="">
      <xdr:nvSpPr>
        <xdr:cNvPr id="23618" name="AutoShape 6" descr="Mostra">
          <a:hlinkClick xmlns:r="http://schemas.openxmlformats.org/officeDocument/2006/relationships" r:id=""/>
        </xdr:cNvPr>
        <xdr:cNvSpPr>
          <a:spLocks noChangeAspect="1" noChangeArrowheads="1"/>
        </xdr:cNvSpPr>
      </xdr:nvSpPr>
      <xdr:spPr bwMode="auto">
        <a:xfrm>
          <a:off x="590550" y="495300"/>
          <a:ext cx="304800" cy="628650"/>
        </a:xfrm>
        <a:prstGeom prst="rect">
          <a:avLst/>
        </a:prstGeom>
        <a:noFill/>
        <a:ln w="9525">
          <a:noFill/>
          <a:miter lim="800000"/>
          <a:headEnd/>
          <a:tailEnd/>
        </a:ln>
      </xdr:spPr>
    </xdr:sp>
    <xdr:clientData/>
  </xdr:twoCellAnchor>
  <xdr:twoCellAnchor editAs="oneCell">
    <xdr:from>
      <xdr:col>1</xdr:col>
      <xdr:colOff>0</xdr:colOff>
      <xdr:row>2</xdr:row>
      <xdr:rowOff>0</xdr:rowOff>
    </xdr:from>
    <xdr:to>
      <xdr:col>1</xdr:col>
      <xdr:colOff>304800</xdr:colOff>
      <xdr:row>2</xdr:row>
      <xdr:rowOff>304800</xdr:rowOff>
    </xdr:to>
    <xdr:sp macro="" textlink="">
      <xdr:nvSpPr>
        <xdr:cNvPr id="23619" name="AutoShape 7" descr="Mostra">
          <a:hlinkClick xmlns:r="http://schemas.openxmlformats.org/officeDocument/2006/relationships" r:id=""/>
        </xdr:cNvPr>
        <xdr:cNvSpPr>
          <a:spLocks noChangeAspect="1" noChangeArrowheads="1"/>
        </xdr:cNvSpPr>
      </xdr:nvSpPr>
      <xdr:spPr bwMode="auto">
        <a:xfrm>
          <a:off x="590550" y="495300"/>
          <a:ext cx="304800" cy="304800"/>
        </a:xfrm>
        <a:prstGeom prst="rect">
          <a:avLst/>
        </a:prstGeom>
        <a:noFill/>
        <a:ln w="9525">
          <a:noFill/>
          <a:miter lim="800000"/>
          <a:headEnd/>
          <a:tailEnd/>
        </a:ln>
      </xdr:spPr>
    </xdr:sp>
    <xdr:clientData/>
  </xdr:twoCellAnchor>
  <xdr:twoCellAnchor editAs="oneCell">
    <xdr:from>
      <xdr:col>1</xdr:col>
      <xdr:colOff>0</xdr:colOff>
      <xdr:row>14</xdr:row>
      <xdr:rowOff>0</xdr:rowOff>
    </xdr:from>
    <xdr:to>
      <xdr:col>1</xdr:col>
      <xdr:colOff>304800</xdr:colOff>
      <xdr:row>14</xdr:row>
      <xdr:rowOff>304800</xdr:rowOff>
    </xdr:to>
    <xdr:sp macro="" textlink="">
      <xdr:nvSpPr>
        <xdr:cNvPr id="23620" name="AutoShape 8" descr="Mostra">
          <a:hlinkClick xmlns:r="http://schemas.openxmlformats.org/officeDocument/2006/relationships" r:id=""/>
        </xdr:cNvPr>
        <xdr:cNvSpPr>
          <a:spLocks noChangeAspect="1" noChangeArrowheads="1"/>
        </xdr:cNvSpPr>
      </xdr:nvSpPr>
      <xdr:spPr bwMode="auto">
        <a:xfrm>
          <a:off x="590550" y="5676900"/>
          <a:ext cx="304800" cy="304800"/>
        </a:xfrm>
        <a:prstGeom prst="rect">
          <a:avLst/>
        </a:prstGeom>
        <a:noFill/>
        <a:ln w="9525">
          <a:noFill/>
          <a:miter lim="800000"/>
          <a:headEnd/>
          <a:tailEnd/>
        </a:ln>
      </xdr:spPr>
    </xdr:sp>
    <xdr:clientData/>
  </xdr:twoCellAnchor>
  <xdr:twoCellAnchor editAs="oneCell">
    <xdr:from>
      <xdr:col>1</xdr:col>
      <xdr:colOff>0</xdr:colOff>
      <xdr:row>10</xdr:row>
      <xdr:rowOff>0</xdr:rowOff>
    </xdr:from>
    <xdr:to>
      <xdr:col>1</xdr:col>
      <xdr:colOff>304800</xdr:colOff>
      <xdr:row>11</xdr:row>
      <xdr:rowOff>142875</xdr:rowOff>
    </xdr:to>
    <xdr:sp macro="" textlink="">
      <xdr:nvSpPr>
        <xdr:cNvPr id="23621" name="AutoShape 9" descr="Mostra">
          <a:hlinkClick xmlns:r="http://schemas.openxmlformats.org/officeDocument/2006/relationships" r:id=""/>
        </xdr:cNvPr>
        <xdr:cNvSpPr>
          <a:spLocks noChangeAspect="1" noChangeArrowheads="1"/>
        </xdr:cNvSpPr>
      </xdr:nvSpPr>
      <xdr:spPr bwMode="auto">
        <a:xfrm>
          <a:off x="590550" y="4705350"/>
          <a:ext cx="304800" cy="304800"/>
        </a:xfrm>
        <a:prstGeom prst="rect">
          <a:avLst/>
        </a:prstGeom>
        <a:noFill/>
        <a:ln w="9525">
          <a:noFill/>
          <a:miter lim="800000"/>
          <a:headEnd/>
          <a:tailEnd/>
        </a:ln>
      </xdr:spPr>
    </xdr:sp>
    <xdr:clientData/>
  </xdr:twoCellAnchor>
  <xdr:twoCellAnchor editAs="oneCell">
    <xdr:from>
      <xdr:col>1</xdr:col>
      <xdr:colOff>0</xdr:colOff>
      <xdr:row>24</xdr:row>
      <xdr:rowOff>0</xdr:rowOff>
    </xdr:from>
    <xdr:to>
      <xdr:col>1</xdr:col>
      <xdr:colOff>304800</xdr:colOff>
      <xdr:row>25</xdr:row>
      <xdr:rowOff>142875</xdr:rowOff>
    </xdr:to>
    <xdr:sp macro="" textlink="">
      <xdr:nvSpPr>
        <xdr:cNvPr id="23622" name="AutoShape 10" descr="Mostra">
          <a:hlinkClick xmlns:r="http://schemas.openxmlformats.org/officeDocument/2006/relationships" r:id=""/>
        </xdr:cNvPr>
        <xdr:cNvSpPr>
          <a:spLocks noChangeAspect="1" noChangeArrowheads="1"/>
        </xdr:cNvSpPr>
      </xdr:nvSpPr>
      <xdr:spPr bwMode="auto">
        <a:xfrm>
          <a:off x="590550" y="11182350"/>
          <a:ext cx="304800" cy="304800"/>
        </a:xfrm>
        <a:prstGeom prst="rect">
          <a:avLst/>
        </a:prstGeom>
        <a:noFill/>
        <a:ln w="9525">
          <a:no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1</xdr:col>
      <xdr:colOff>314325</xdr:colOff>
      <xdr:row>4</xdr:row>
      <xdr:rowOff>228600</xdr:rowOff>
    </xdr:to>
    <xdr:sp macro="" textlink="">
      <xdr:nvSpPr>
        <xdr:cNvPr id="25697" name="AutoShape 1" descr="Mostra">
          <a:hlinkClick xmlns:r="http://schemas.openxmlformats.org/officeDocument/2006/relationships" r:id=""/>
        </xdr:cNvPr>
        <xdr:cNvSpPr>
          <a:spLocks noChangeAspect="1" noChangeArrowheads="1"/>
        </xdr:cNvSpPr>
      </xdr:nvSpPr>
      <xdr:spPr bwMode="auto">
        <a:xfrm>
          <a:off x="590550" y="676275"/>
          <a:ext cx="314325" cy="628650"/>
        </a:xfrm>
        <a:prstGeom prst="rect">
          <a:avLst/>
        </a:prstGeom>
        <a:noFill/>
        <a:ln w="9525">
          <a:noFill/>
          <a:miter lim="800000"/>
          <a:headEnd/>
          <a:tailEnd/>
        </a:ln>
      </xdr:spPr>
    </xdr:sp>
    <xdr:clientData/>
  </xdr:twoCellAnchor>
  <xdr:twoCellAnchor editAs="oneCell">
    <xdr:from>
      <xdr:col>1</xdr:col>
      <xdr:colOff>0</xdr:colOff>
      <xdr:row>4</xdr:row>
      <xdr:rowOff>0</xdr:rowOff>
    </xdr:from>
    <xdr:to>
      <xdr:col>1</xdr:col>
      <xdr:colOff>314325</xdr:colOff>
      <xdr:row>4</xdr:row>
      <xdr:rowOff>304800</xdr:rowOff>
    </xdr:to>
    <xdr:sp macro="" textlink="">
      <xdr:nvSpPr>
        <xdr:cNvPr id="25698" name="AutoShape 2" descr="Mostra">
          <a:hlinkClick xmlns:r="http://schemas.openxmlformats.org/officeDocument/2006/relationships" r:id=""/>
        </xdr:cNvPr>
        <xdr:cNvSpPr>
          <a:spLocks noChangeAspect="1" noChangeArrowheads="1"/>
        </xdr:cNvSpPr>
      </xdr:nvSpPr>
      <xdr:spPr bwMode="auto">
        <a:xfrm>
          <a:off x="590550" y="1076325"/>
          <a:ext cx="314325" cy="304800"/>
        </a:xfrm>
        <a:prstGeom prst="rect">
          <a:avLst/>
        </a:prstGeom>
        <a:noFill/>
        <a:ln w="9525">
          <a:noFill/>
          <a:miter lim="800000"/>
          <a:headEnd/>
          <a:tailEnd/>
        </a:ln>
      </xdr:spPr>
    </xdr:sp>
    <xdr:clientData/>
  </xdr:twoCellAnchor>
  <xdr:twoCellAnchor editAs="oneCell">
    <xdr:from>
      <xdr:col>1</xdr:col>
      <xdr:colOff>0</xdr:colOff>
      <xdr:row>16</xdr:row>
      <xdr:rowOff>0</xdr:rowOff>
    </xdr:from>
    <xdr:to>
      <xdr:col>1</xdr:col>
      <xdr:colOff>314325</xdr:colOff>
      <xdr:row>17</xdr:row>
      <xdr:rowOff>142875</xdr:rowOff>
    </xdr:to>
    <xdr:sp macro="" textlink="">
      <xdr:nvSpPr>
        <xdr:cNvPr id="25699" name="AutoShape 3" descr="Mostra">
          <a:hlinkClick xmlns:r="http://schemas.openxmlformats.org/officeDocument/2006/relationships" r:id=""/>
        </xdr:cNvPr>
        <xdr:cNvSpPr>
          <a:spLocks noChangeAspect="1" noChangeArrowheads="1"/>
        </xdr:cNvSpPr>
      </xdr:nvSpPr>
      <xdr:spPr bwMode="auto">
        <a:xfrm>
          <a:off x="590550" y="3343275"/>
          <a:ext cx="314325" cy="304800"/>
        </a:xfrm>
        <a:prstGeom prst="rect">
          <a:avLst/>
        </a:prstGeom>
        <a:noFill/>
        <a:ln w="9525">
          <a:noFill/>
          <a:miter lim="800000"/>
          <a:headEnd/>
          <a:tailEnd/>
        </a:ln>
      </xdr:spPr>
    </xdr:sp>
    <xdr:clientData/>
  </xdr:twoCellAnchor>
  <xdr:twoCellAnchor editAs="oneCell">
    <xdr:from>
      <xdr:col>1</xdr:col>
      <xdr:colOff>1095375</xdr:colOff>
      <xdr:row>39</xdr:row>
      <xdr:rowOff>104775</xdr:rowOff>
    </xdr:from>
    <xdr:to>
      <xdr:col>1</xdr:col>
      <xdr:colOff>5238750</xdr:colOff>
      <xdr:row>70</xdr:row>
      <xdr:rowOff>9525</xdr:rowOff>
    </xdr:to>
    <xdr:pic>
      <xdr:nvPicPr>
        <xdr:cNvPr id="25700" name="Picture 4"/>
        <xdr:cNvPicPr>
          <a:picLocks noChangeAspect="1" noChangeArrowheads="1"/>
        </xdr:cNvPicPr>
      </xdr:nvPicPr>
      <xdr:blipFill>
        <a:blip xmlns:r="http://schemas.openxmlformats.org/officeDocument/2006/relationships" r:embed="rId1"/>
        <a:srcRect/>
        <a:stretch>
          <a:fillRect/>
        </a:stretch>
      </xdr:blipFill>
      <xdr:spPr bwMode="auto">
        <a:xfrm>
          <a:off x="1685925" y="7334250"/>
          <a:ext cx="4143375" cy="4924425"/>
        </a:xfrm>
        <a:prstGeom prst="rect">
          <a:avLst/>
        </a:prstGeom>
        <a:noFill/>
        <a:ln w="9525">
          <a:noFill/>
          <a:miter lim="800000"/>
          <a:headEnd/>
          <a:tailEnd/>
        </a:ln>
      </xdr:spPr>
    </xdr:pic>
    <xdr:clientData/>
  </xdr:twoCellAnchor>
  <xdr:twoCellAnchor>
    <xdr:from>
      <xdr:col>1</xdr:col>
      <xdr:colOff>1099185</xdr:colOff>
      <xdr:row>0</xdr:row>
      <xdr:rowOff>68580</xdr:rowOff>
    </xdr:from>
    <xdr:to>
      <xdr:col>1</xdr:col>
      <xdr:colOff>5515087</xdr:colOff>
      <xdr:row>0</xdr:row>
      <xdr:rowOff>388620</xdr:rowOff>
    </xdr:to>
    <xdr:sp macro="" textlink="">
      <xdr:nvSpPr>
        <xdr:cNvPr id="25605" name="WordArt 5"/>
        <xdr:cNvSpPr>
          <a:spLocks noChangeArrowheads="1" noChangeShapeType="1" noTextEdit="1"/>
        </xdr:cNvSpPr>
      </xdr:nvSpPr>
      <xdr:spPr bwMode="auto">
        <a:xfrm>
          <a:off x="1737360" y="68580"/>
          <a:ext cx="4549140" cy="320040"/>
        </a:xfrm>
        <a:prstGeom prst="rect">
          <a:avLst/>
        </a:prstGeom>
      </xdr:spPr>
      <xdr:txBody>
        <a:bodyPr wrap="none" fromWordArt="1">
          <a:prstTxWarp prst="textPlain">
            <a:avLst>
              <a:gd name="adj" fmla="val 50000"/>
            </a:avLst>
          </a:prstTxWarp>
        </a:bodyPr>
        <a:lstStyle/>
        <a:p>
          <a:pPr algn="ctr" rtl="0"/>
          <a:r>
            <a:rPr lang="it-IT" sz="3600" kern="10" spc="0">
              <a:ln w="9525">
                <a:noFill/>
                <a:round/>
                <a:headEnd/>
                <a:tailEnd/>
              </a:ln>
              <a:gradFill rotWithShape="0">
                <a:gsLst>
                  <a:gs pos="0">
                    <a:srgbClr val="FFFF00"/>
                  </a:gs>
                  <a:gs pos="100000">
                    <a:srgbClr val="FF9933"/>
                  </a:gs>
                </a:gsLst>
                <a:path path="rect">
                  <a:fillToRect l="50000" t="50000" r="50000" b="50000"/>
                </a:path>
              </a:gradFill>
              <a:effectLst>
                <a:outerShdw dist="35921" dir="2700000" algn="ctr" rotWithShape="0">
                  <a:srgbClr val="C0C0C0">
                    <a:alpha val="80000"/>
                  </a:srgbClr>
                </a:outerShdw>
              </a:effectLst>
              <a:latin typeface="Impact"/>
            </a:rPr>
            <a:t>Scrivere con le WordArt</a:t>
          </a:r>
        </a:p>
      </xdr:txBody>
    </xdr:sp>
    <xdr:clientData/>
  </xdr:twoCellAnchor>
  <xdr:twoCellAnchor editAs="oneCell">
    <xdr:from>
      <xdr:col>1</xdr:col>
      <xdr:colOff>0</xdr:colOff>
      <xdr:row>3</xdr:row>
      <xdr:rowOff>0</xdr:rowOff>
    </xdr:from>
    <xdr:to>
      <xdr:col>1</xdr:col>
      <xdr:colOff>314325</xdr:colOff>
      <xdr:row>4</xdr:row>
      <xdr:rowOff>66675</xdr:rowOff>
    </xdr:to>
    <xdr:sp macro="" textlink="">
      <xdr:nvSpPr>
        <xdr:cNvPr id="25702" name="AutoShape 6" descr="icona del pulsante"/>
        <xdr:cNvSpPr>
          <a:spLocks noChangeAspect="1" noChangeArrowheads="1"/>
        </xdr:cNvSpPr>
      </xdr:nvSpPr>
      <xdr:spPr bwMode="auto">
        <a:xfrm>
          <a:off x="590550" y="838200"/>
          <a:ext cx="314325" cy="304800"/>
        </a:xfrm>
        <a:prstGeom prst="rect">
          <a:avLst/>
        </a:prstGeom>
        <a:noFill/>
        <a:ln w="9525">
          <a:noFill/>
          <a:miter lim="800000"/>
          <a:headEnd/>
          <a:tailEnd/>
        </a:ln>
      </xdr:spPr>
    </xdr:sp>
    <xdr:clientData/>
  </xdr:twoCellAnchor>
  <xdr:twoCellAnchor editAs="oneCell">
    <xdr:from>
      <xdr:col>1</xdr:col>
      <xdr:colOff>0</xdr:colOff>
      <xdr:row>4</xdr:row>
      <xdr:rowOff>0</xdr:rowOff>
    </xdr:from>
    <xdr:to>
      <xdr:col>1</xdr:col>
      <xdr:colOff>314325</xdr:colOff>
      <xdr:row>4</xdr:row>
      <xdr:rowOff>304800</xdr:rowOff>
    </xdr:to>
    <xdr:sp macro="" textlink="">
      <xdr:nvSpPr>
        <xdr:cNvPr id="25703" name="AutoShape 7" descr="Mostra">
          <a:hlinkClick xmlns:r="http://schemas.openxmlformats.org/officeDocument/2006/relationships" r:id=""/>
        </xdr:cNvPr>
        <xdr:cNvSpPr>
          <a:spLocks noChangeAspect="1" noChangeArrowheads="1"/>
        </xdr:cNvSpPr>
      </xdr:nvSpPr>
      <xdr:spPr bwMode="auto">
        <a:xfrm>
          <a:off x="590550" y="1076325"/>
          <a:ext cx="314325" cy="304800"/>
        </a:xfrm>
        <a:prstGeom prst="rect">
          <a:avLst/>
        </a:prstGeom>
        <a:noFill/>
        <a:ln w="9525">
          <a:noFill/>
          <a:miter lim="800000"/>
          <a:headEnd/>
          <a:tailEnd/>
        </a:ln>
      </xdr:spPr>
    </xdr:sp>
    <xdr:clientData/>
  </xdr:twoCellAnchor>
  <xdr:twoCellAnchor editAs="oneCell">
    <xdr:from>
      <xdr:col>1</xdr:col>
      <xdr:colOff>762000</xdr:colOff>
      <xdr:row>13</xdr:row>
      <xdr:rowOff>133350</xdr:rowOff>
    </xdr:from>
    <xdr:to>
      <xdr:col>1</xdr:col>
      <xdr:colOff>4762500</xdr:colOff>
      <xdr:row>31</xdr:row>
      <xdr:rowOff>38100</xdr:rowOff>
    </xdr:to>
    <xdr:pic>
      <xdr:nvPicPr>
        <xdr:cNvPr id="25704" name="Picture 8"/>
        <xdr:cNvPicPr>
          <a:picLocks noChangeAspect="1" noChangeArrowheads="1"/>
        </xdr:cNvPicPr>
      </xdr:nvPicPr>
      <xdr:blipFill>
        <a:blip xmlns:r="http://schemas.openxmlformats.org/officeDocument/2006/relationships" r:embed="rId2"/>
        <a:srcRect/>
        <a:stretch>
          <a:fillRect/>
        </a:stretch>
      </xdr:blipFill>
      <xdr:spPr bwMode="auto">
        <a:xfrm>
          <a:off x="1352550" y="2990850"/>
          <a:ext cx="4000500" cy="2819400"/>
        </a:xfrm>
        <a:prstGeom prst="rect">
          <a:avLst/>
        </a:prstGeom>
        <a:noFill/>
        <a:ln w="9525">
          <a:noFill/>
          <a:miter lim="800000"/>
          <a:headEnd/>
          <a:tailEnd/>
        </a:ln>
      </xdr:spPr>
    </xdr:pic>
    <xdr:clientData/>
  </xdr:twoCellAnchor>
  <xdr:twoCellAnchor editAs="oneCell">
    <xdr:from>
      <xdr:col>1</xdr:col>
      <xdr:colOff>238125</xdr:colOff>
      <xdr:row>33</xdr:row>
      <xdr:rowOff>104775</xdr:rowOff>
    </xdr:from>
    <xdr:to>
      <xdr:col>1</xdr:col>
      <xdr:colOff>5648325</xdr:colOff>
      <xdr:row>36</xdr:row>
      <xdr:rowOff>114300</xdr:rowOff>
    </xdr:to>
    <xdr:pic>
      <xdr:nvPicPr>
        <xdr:cNvPr id="25705" name="Picture 9"/>
        <xdr:cNvPicPr>
          <a:picLocks noChangeAspect="1" noChangeArrowheads="1"/>
        </xdr:cNvPicPr>
      </xdr:nvPicPr>
      <xdr:blipFill>
        <a:blip xmlns:r="http://schemas.openxmlformats.org/officeDocument/2006/relationships" r:embed="rId3"/>
        <a:srcRect/>
        <a:stretch>
          <a:fillRect/>
        </a:stretch>
      </xdr:blipFill>
      <xdr:spPr bwMode="auto">
        <a:xfrm>
          <a:off x="828675" y="6200775"/>
          <a:ext cx="5410200" cy="495300"/>
        </a:xfrm>
        <a:prstGeom prst="rect">
          <a:avLst/>
        </a:prstGeom>
        <a:noFill/>
        <a:ln w="9525">
          <a:noFill/>
          <a:miter lim="800000"/>
          <a:headEnd/>
          <a:tailEnd/>
        </a:ln>
      </xdr:spPr>
    </xdr:pic>
    <xdr:clientData/>
  </xdr:twoCellAnchor>
  <xdr:twoCellAnchor editAs="oneCell">
    <xdr:from>
      <xdr:col>1</xdr:col>
      <xdr:colOff>1743075</xdr:colOff>
      <xdr:row>3</xdr:row>
      <xdr:rowOff>47625</xdr:rowOff>
    </xdr:from>
    <xdr:to>
      <xdr:col>1</xdr:col>
      <xdr:colOff>2009775</xdr:colOff>
      <xdr:row>4</xdr:row>
      <xdr:rowOff>19050</xdr:rowOff>
    </xdr:to>
    <xdr:pic>
      <xdr:nvPicPr>
        <xdr:cNvPr id="25706" name="Picture 10"/>
        <xdr:cNvPicPr>
          <a:picLocks noChangeAspect="1" noChangeArrowheads="1"/>
        </xdr:cNvPicPr>
      </xdr:nvPicPr>
      <xdr:blipFill>
        <a:blip xmlns:r="http://schemas.openxmlformats.org/officeDocument/2006/relationships" r:embed="rId4"/>
        <a:srcRect/>
        <a:stretch>
          <a:fillRect/>
        </a:stretch>
      </xdr:blipFill>
      <xdr:spPr bwMode="auto">
        <a:xfrm>
          <a:off x="2333625" y="885825"/>
          <a:ext cx="266700" cy="209550"/>
        </a:xfrm>
        <a:prstGeom prst="rect">
          <a:avLst/>
        </a:prstGeom>
        <a:noFill/>
        <a:ln w="9525">
          <a:noFill/>
          <a:miter lim="800000"/>
          <a:headEnd/>
          <a:tailEnd/>
        </a:ln>
      </xdr:spPr>
    </xdr:pic>
    <xdr:clientData/>
  </xdr:twoCellAnchor>
  <xdr:twoCellAnchor editAs="oneCell">
    <xdr:from>
      <xdr:col>1</xdr:col>
      <xdr:colOff>1019175</xdr:colOff>
      <xdr:row>72</xdr:row>
      <xdr:rowOff>66675</xdr:rowOff>
    </xdr:from>
    <xdr:to>
      <xdr:col>1</xdr:col>
      <xdr:colOff>5029200</xdr:colOff>
      <xdr:row>93</xdr:row>
      <xdr:rowOff>123825</xdr:rowOff>
    </xdr:to>
    <xdr:pic>
      <xdr:nvPicPr>
        <xdr:cNvPr id="25707" name="Picture 11"/>
        <xdr:cNvPicPr>
          <a:picLocks noChangeAspect="1" noChangeArrowheads="1"/>
        </xdr:cNvPicPr>
      </xdr:nvPicPr>
      <xdr:blipFill>
        <a:blip xmlns:r="http://schemas.openxmlformats.org/officeDocument/2006/relationships" r:embed="rId5"/>
        <a:srcRect/>
        <a:stretch>
          <a:fillRect/>
        </a:stretch>
      </xdr:blipFill>
      <xdr:spPr bwMode="auto">
        <a:xfrm>
          <a:off x="1609725" y="12639675"/>
          <a:ext cx="4010025" cy="3457575"/>
        </a:xfrm>
        <a:prstGeom prst="rect">
          <a:avLst/>
        </a:prstGeom>
        <a:noFill/>
        <a:ln w="9525">
          <a:noFill/>
          <a:miter lim="800000"/>
          <a:headEnd/>
          <a:tailEnd/>
        </a:ln>
      </xdr:spPr>
    </xdr:pic>
    <xdr:clientData/>
  </xdr:twoCellAnchor>
  <xdr:twoCellAnchor editAs="oneCell">
    <xdr:from>
      <xdr:col>1</xdr:col>
      <xdr:colOff>590550</xdr:colOff>
      <xdr:row>97</xdr:row>
      <xdr:rowOff>114300</xdr:rowOff>
    </xdr:from>
    <xdr:to>
      <xdr:col>1</xdr:col>
      <xdr:colOff>5362575</xdr:colOff>
      <xdr:row>117</xdr:row>
      <xdr:rowOff>19050</xdr:rowOff>
    </xdr:to>
    <xdr:pic>
      <xdr:nvPicPr>
        <xdr:cNvPr id="25708" name="Picture 12"/>
        <xdr:cNvPicPr>
          <a:picLocks noChangeAspect="1" noChangeArrowheads="1"/>
        </xdr:cNvPicPr>
      </xdr:nvPicPr>
      <xdr:blipFill>
        <a:blip xmlns:r="http://schemas.openxmlformats.org/officeDocument/2006/relationships" r:embed="rId6"/>
        <a:srcRect/>
        <a:stretch>
          <a:fillRect/>
        </a:stretch>
      </xdr:blipFill>
      <xdr:spPr bwMode="auto">
        <a:xfrm>
          <a:off x="1181100" y="16735425"/>
          <a:ext cx="4772025" cy="3143250"/>
        </a:xfrm>
        <a:prstGeom prst="rect">
          <a:avLst/>
        </a:prstGeom>
        <a:noFill/>
        <a:ln w="9525">
          <a:noFill/>
          <a:miter lim="800000"/>
          <a:headEnd/>
          <a:tailEnd/>
        </a:ln>
      </xdr:spPr>
    </xdr:pic>
    <xdr:clientData/>
  </xdr:twoCellAnchor>
  <xdr:twoCellAnchor>
    <xdr:from>
      <xdr:col>1</xdr:col>
      <xdr:colOff>560070</xdr:colOff>
      <xdr:row>144</xdr:row>
      <xdr:rowOff>106680</xdr:rowOff>
    </xdr:from>
    <xdr:to>
      <xdr:col>1</xdr:col>
      <xdr:colOff>5000573</xdr:colOff>
      <xdr:row>148</xdr:row>
      <xdr:rowOff>106680</xdr:rowOff>
    </xdr:to>
    <xdr:sp macro="" textlink="">
      <xdr:nvSpPr>
        <xdr:cNvPr id="25613" name="WordArt 13"/>
        <xdr:cNvSpPr>
          <a:spLocks noChangeArrowheads="1" noChangeShapeType="1" noTextEdit="1"/>
        </xdr:cNvSpPr>
      </xdr:nvSpPr>
      <xdr:spPr bwMode="auto">
        <a:xfrm>
          <a:off x="1188720" y="25161240"/>
          <a:ext cx="4564380" cy="670560"/>
        </a:xfrm>
        <a:prstGeom prst="rect">
          <a:avLst/>
        </a:prstGeom>
      </xdr:spPr>
      <xdr:txBody>
        <a:bodyPr wrap="none" fromWordArt="1">
          <a:prstTxWarp prst="textFadeUp">
            <a:avLst>
              <a:gd name="adj" fmla="val 9991"/>
            </a:avLst>
          </a:prstTxWarp>
        </a:bodyPr>
        <a:lstStyle/>
        <a:p>
          <a:pPr algn="ctr" rtl="0"/>
          <a:r>
            <a:rPr lang="it-IT" sz="3600" kern="10" spc="0">
              <a:ln w="12700">
                <a:solidFill>
                  <a:srgbClr val="B2B2B2"/>
                </a:solidFill>
                <a:round/>
                <a:headEnd/>
                <a:tailEnd/>
              </a:ln>
              <a:gradFill rotWithShape="0">
                <a:gsLst>
                  <a:gs pos="0">
                    <a:srgbClr val="520402"/>
                  </a:gs>
                  <a:gs pos="100000">
                    <a:srgbClr val="FFCC00"/>
                  </a:gs>
                </a:gsLst>
                <a:lin ang="5400000" scaled="1"/>
              </a:gradFill>
              <a:effectLst>
                <a:outerShdw dist="35921" dir="2700000" sy="50000" rotWithShape="0">
                  <a:srgbClr val="875B0D">
                    <a:alpha val="70000"/>
                  </a:srgbClr>
                </a:outerShdw>
              </a:effectLst>
              <a:latin typeface="Arial Black"/>
            </a:rPr>
            <a:t>Scrivere con le WordArt</a:t>
          </a:r>
        </a:p>
      </xdr:txBody>
    </xdr:sp>
    <xdr:clientData/>
  </xdr:twoCellAnchor>
  <xdr:twoCellAnchor editAs="oneCell">
    <xdr:from>
      <xdr:col>1</xdr:col>
      <xdr:colOff>676275</xdr:colOff>
      <xdr:row>121</xdr:row>
      <xdr:rowOff>19050</xdr:rowOff>
    </xdr:from>
    <xdr:to>
      <xdr:col>1</xdr:col>
      <xdr:colOff>5438775</xdr:colOff>
      <xdr:row>140</xdr:row>
      <xdr:rowOff>66675</xdr:rowOff>
    </xdr:to>
    <xdr:pic>
      <xdr:nvPicPr>
        <xdr:cNvPr id="25710" name="Picture 14"/>
        <xdr:cNvPicPr>
          <a:picLocks noChangeAspect="1" noChangeArrowheads="1"/>
        </xdr:cNvPicPr>
      </xdr:nvPicPr>
      <xdr:blipFill>
        <a:blip xmlns:r="http://schemas.openxmlformats.org/officeDocument/2006/relationships" r:embed="rId7"/>
        <a:srcRect/>
        <a:stretch>
          <a:fillRect/>
        </a:stretch>
      </xdr:blipFill>
      <xdr:spPr bwMode="auto">
        <a:xfrm>
          <a:off x="1266825" y="20526375"/>
          <a:ext cx="4762500" cy="3124200"/>
        </a:xfrm>
        <a:prstGeom prst="rect">
          <a:avLst/>
        </a:prstGeom>
        <a:noFill/>
        <a:ln w="9525">
          <a:noFill/>
          <a:miter lim="800000"/>
          <a:headEnd/>
          <a:tailEnd/>
        </a:ln>
      </xdr:spPr>
    </xdr:pic>
    <xdr:clientData/>
  </xdr:twoCellAnchor>
  <xdr:twoCellAnchor editAs="oneCell">
    <xdr:from>
      <xdr:col>1</xdr:col>
      <xdr:colOff>457200</xdr:colOff>
      <xdr:row>154</xdr:row>
      <xdr:rowOff>133350</xdr:rowOff>
    </xdr:from>
    <xdr:to>
      <xdr:col>1</xdr:col>
      <xdr:colOff>5486400</xdr:colOff>
      <xdr:row>166</xdr:row>
      <xdr:rowOff>85725</xdr:rowOff>
    </xdr:to>
    <xdr:pic>
      <xdr:nvPicPr>
        <xdr:cNvPr id="25711" name="Picture 15"/>
        <xdr:cNvPicPr>
          <a:picLocks noChangeAspect="1" noChangeArrowheads="1"/>
        </xdr:cNvPicPr>
      </xdr:nvPicPr>
      <xdr:blipFill>
        <a:blip xmlns:r="http://schemas.openxmlformats.org/officeDocument/2006/relationships" r:embed="rId8"/>
        <a:srcRect/>
        <a:stretch>
          <a:fillRect/>
        </a:stretch>
      </xdr:blipFill>
      <xdr:spPr bwMode="auto">
        <a:xfrm>
          <a:off x="1047750" y="26308050"/>
          <a:ext cx="5029200" cy="1895475"/>
        </a:xfrm>
        <a:prstGeom prst="rect">
          <a:avLst/>
        </a:prstGeom>
        <a:noFill/>
        <a:ln w="9525">
          <a:noFill/>
          <a:miter lim="800000"/>
          <a:headEnd/>
          <a:tailEnd/>
        </a:ln>
      </xdr:spPr>
    </xdr:pic>
    <xdr:clientData/>
  </xdr:twoCellAnchor>
  <xdr:twoCellAnchor>
    <xdr:from>
      <xdr:col>1</xdr:col>
      <xdr:colOff>643890</xdr:colOff>
      <xdr:row>171</xdr:row>
      <xdr:rowOff>60960</xdr:rowOff>
    </xdr:from>
    <xdr:to>
      <xdr:col>1</xdr:col>
      <xdr:colOff>5082540</xdr:colOff>
      <xdr:row>175</xdr:row>
      <xdr:rowOff>60960</xdr:rowOff>
    </xdr:to>
    <xdr:sp macro="" textlink="">
      <xdr:nvSpPr>
        <xdr:cNvPr id="25616" name="WordArt 16"/>
        <xdr:cNvSpPr>
          <a:spLocks noChangeArrowheads="1" noChangeShapeType="1" noTextEdit="1"/>
        </xdr:cNvSpPr>
      </xdr:nvSpPr>
      <xdr:spPr bwMode="auto">
        <a:xfrm rot="10800000">
          <a:off x="1272540" y="29977080"/>
          <a:ext cx="4572000" cy="670560"/>
        </a:xfrm>
        <a:prstGeom prst="rect">
          <a:avLst/>
        </a:prstGeom>
      </xdr:spPr>
      <xdr:txBody>
        <a:bodyPr wrap="none" fromWordArt="1">
          <a:prstTxWarp prst="textFadeUp">
            <a:avLst>
              <a:gd name="adj" fmla="val 9991"/>
            </a:avLst>
          </a:prstTxWarp>
        </a:bodyPr>
        <a:lstStyle/>
        <a:p>
          <a:pPr algn="ctr" rtl="0"/>
          <a:r>
            <a:rPr lang="it-IT" sz="3600" kern="10" spc="0">
              <a:ln w="12700">
                <a:solidFill>
                  <a:srgbClr val="B2B2B2"/>
                </a:solidFill>
                <a:round/>
                <a:headEnd/>
                <a:tailEnd/>
              </a:ln>
              <a:gradFill rotWithShape="0">
                <a:gsLst>
                  <a:gs pos="0">
                    <a:srgbClr val="520402"/>
                  </a:gs>
                  <a:gs pos="100000">
                    <a:srgbClr val="FFCC00"/>
                  </a:gs>
                </a:gsLst>
                <a:lin ang="16200000" scaled="1"/>
              </a:gradFill>
              <a:effectLst>
                <a:outerShdw dist="35921" dir="2700000" sy="50000" rotWithShape="0">
                  <a:srgbClr val="875B0D">
                    <a:alpha val="70000"/>
                  </a:srgbClr>
                </a:outerShdw>
              </a:effectLst>
              <a:latin typeface="Arial Black"/>
            </a:rPr>
            <a:t>La WordArt orientata a 360°</a:t>
          </a:r>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238125</xdr:colOff>
      <xdr:row>26</xdr:row>
      <xdr:rowOff>685800</xdr:rowOff>
    </xdr:from>
    <xdr:to>
      <xdr:col>2</xdr:col>
      <xdr:colOff>3686175</xdr:colOff>
      <xdr:row>26</xdr:row>
      <xdr:rowOff>1924050</xdr:rowOff>
    </xdr:to>
    <xdr:pic>
      <xdr:nvPicPr>
        <xdr:cNvPr id="2" name="Picture 1" descr="quadratini dei suggerimenti dei tasti di scelta sulla barra multifunzione"/>
        <xdr:cNvPicPr>
          <a:picLocks noChangeAspect="1" noChangeArrowheads="1"/>
        </xdr:cNvPicPr>
      </xdr:nvPicPr>
      <xdr:blipFill>
        <a:blip xmlns:r="http://schemas.openxmlformats.org/officeDocument/2006/relationships" r:embed="rId1"/>
        <a:srcRect/>
        <a:stretch>
          <a:fillRect/>
        </a:stretch>
      </xdr:blipFill>
      <xdr:spPr bwMode="auto">
        <a:xfrm>
          <a:off x="8229600" y="10687050"/>
          <a:ext cx="3448050" cy="1238250"/>
        </a:xfrm>
        <a:prstGeom prst="rect">
          <a:avLst/>
        </a:prstGeom>
        <a:noFill/>
      </xdr:spPr>
    </xdr:pic>
    <xdr:clientData/>
  </xdr:twoCellAnchor>
  <xdr:twoCellAnchor editAs="oneCell">
    <xdr:from>
      <xdr:col>1</xdr:col>
      <xdr:colOff>0</xdr:colOff>
      <xdr:row>424</xdr:row>
      <xdr:rowOff>0</xdr:rowOff>
    </xdr:from>
    <xdr:to>
      <xdr:col>1</xdr:col>
      <xdr:colOff>3448050</xdr:colOff>
      <xdr:row>429</xdr:row>
      <xdr:rowOff>85725</xdr:rowOff>
    </xdr:to>
    <xdr:pic>
      <xdr:nvPicPr>
        <xdr:cNvPr id="3" name="Picture 2" descr="quadratini dei suggerimenti dei tasti di scelta sulla barra multifunzione"/>
        <xdr:cNvPicPr>
          <a:picLocks noChangeAspect="1" noChangeArrowheads="1"/>
        </xdr:cNvPicPr>
      </xdr:nvPicPr>
      <xdr:blipFill>
        <a:blip xmlns:r="http://schemas.openxmlformats.org/officeDocument/2006/relationships" r:embed="rId1"/>
        <a:srcRect/>
        <a:stretch>
          <a:fillRect/>
        </a:stretch>
      </xdr:blipFill>
      <xdr:spPr bwMode="auto">
        <a:xfrm>
          <a:off x="304800" y="189671325"/>
          <a:ext cx="3448050" cy="1238250"/>
        </a:xfrm>
        <a:prstGeom prst="rect">
          <a:avLst/>
        </a:prstGeom>
        <a:noFill/>
      </xdr:spPr>
    </xdr:pic>
    <xdr:clientData/>
  </xdr:twoCellAnchor>
  <xdr:twoCellAnchor editAs="oneCell">
    <xdr:from>
      <xdr:col>1</xdr:col>
      <xdr:colOff>0</xdr:colOff>
      <xdr:row>713</xdr:row>
      <xdr:rowOff>0</xdr:rowOff>
    </xdr:from>
    <xdr:to>
      <xdr:col>1</xdr:col>
      <xdr:colOff>3448050</xdr:colOff>
      <xdr:row>718</xdr:row>
      <xdr:rowOff>85725</xdr:rowOff>
    </xdr:to>
    <xdr:pic>
      <xdr:nvPicPr>
        <xdr:cNvPr id="4" name="Picture 3" descr="quadratini dei suggerimenti dei tasti di scelta sulla barra multifunzione"/>
        <xdr:cNvPicPr>
          <a:picLocks noChangeAspect="1" noChangeArrowheads="1"/>
        </xdr:cNvPicPr>
      </xdr:nvPicPr>
      <xdr:blipFill>
        <a:blip xmlns:r="http://schemas.openxmlformats.org/officeDocument/2006/relationships" r:embed="rId1"/>
        <a:srcRect/>
        <a:stretch>
          <a:fillRect/>
        </a:stretch>
      </xdr:blipFill>
      <xdr:spPr bwMode="auto">
        <a:xfrm>
          <a:off x="304800" y="343261950"/>
          <a:ext cx="3448050" cy="1238250"/>
        </a:xfrm>
        <a:prstGeom prst="rect">
          <a:avLst/>
        </a:prstGeom>
        <a:noFill/>
      </xdr:spPr>
    </xdr:pic>
    <xdr:clientData/>
  </xdr:twoCellAnchor>
  <xdr:twoCellAnchor editAs="oneCell">
    <xdr:from>
      <xdr:col>2</xdr:col>
      <xdr:colOff>0</xdr:colOff>
      <xdr:row>1252</xdr:row>
      <xdr:rowOff>0</xdr:rowOff>
    </xdr:from>
    <xdr:to>
      <xdr:col>2</xdr:col>
      <xdr:colOff>95250</xdr:colOff>
      <xdr:row>1252</xdr:row>
      <xdr:rowOff>85725</xdr:rowOff>
    </xdr:to>
    <xdr:pic>
      <xdr:nvPicPr>
        <xdr:cNvPr id="5" name="Picture 4" descr="COMANDO"/>
        <xdr:cNvPicPr>
          <a:picLocks noChangeAspect="1" noChangeArrowheads="1"/>
        </xdr:cNvPicPr>
      </xdr:nvPicPr>
      <xdr:blipFill>
        <a:blip xmlns:r="http://schemas.openxmlformats.org/officeDocument/2006/relationships" r:embed="rId2"/>
        <a:srcRect/>
        <a:stretch>
          <a:fillRect/>
        </a:stretch>
      </xdr:blipFill>
      <xdr:spPr bwMode="auto">
        <a:xfrm>
          <a:off x="7496175" y="635955675"/>
          <a:ext cx="95250" cy="85725"/>
        </a:xfrm>
        <a:prstGeom prst="rect">
          <a:avLst/>
        </a:prstGeom>
        <a:noFill/>
      </xdr:spPr>
    </xdr:pic>
    <xdr:clientData/>
  </xdr:twoCellAnchor>
  <xdr:twoCellAnchor editAs="oneCell">
    <xdr:from>
      <xdr:col>2</xdr:col>
      <xdr:colOff>0</xdr:colOff>
      <xdr:row>1255</xdr:row>
      <xdr:rowOff>0</xdr:rowOff>
    </xdr:from>
    <xdr:to>
      <xdr:col>2</xdr:col>
      <xdr:colOff>95250</xdr:colOff>
      <xdr:row>1255</xdr:row>
      <xdr:rowOff>85725</xdr:rowOff>
    </xdr:to>
    <xdr:pic>
      <xdr:nvPicPr>
        <xdr:cNvPr id="6" name="Picture 5" descr="COMANDO"/>
        <xdr:cNvPicPr>
          <a:picLocks noChangeAspect="1" noChangeArrowheads="1"/>
        </xdr:cNvPicPr>
      </xdr:nvPicPr>
      <xdr:blipFill>
        <a:blip xmlns:r="http://schemas.openxmlformats.org/officeDocument/2006/relationships" r:embed="rId2"/>
        <a:srcRect/>
        <a:stretch>
          <a:fillRect/>
        </a:stretch>
      </xdr:blipFill>
      <xdr:spPr bwMode="auto">
        <a:xfrm>
          <a:off x="7496175" y="636727200"/>
          <a:ext cx="95250" cy="85725"/>
        </a:xfrm>
        <a:prstGeom prst="rect">
          <a:avLst/>
        </a:prstGeom>
        <a:noFill/>
      </xdr:spPr>
    </xdr:pic>
    <xdr:clientData/>
  </xdr:twoCellAnchor>
  <xdr:twoCellAnchor editAs="oneCell">
    <xdr:from>
      <xdr:col>2</xdr:col>
      <xdr:colOff>0</xdr:colOff>
      <xdr:row>1259</xdr:row>
      <xdr:rowOff>0</xdr:rowOff>
    </xdr:from>
    <xdr:to>
      <xdr:col>2</xdr:col>
      <xdr:colOff>95250</xdr:colOff>
      <xdr:row>1259</xdr:row>
      <xdr:rowOff>85725</xdr:rowOff>
    </xdr:to>
    <xdr:pic>
      <xdr:nvPicPr>
        <xdr:cNvPr id="7" name="Picture 6" descr="COMANDO"/>
        <xdr:cNvPicPr>
          <a:picLocks noChangeAspect="1" noChangeArrowheads="1"/>
        </xdr:cNvPicPr>
      </xdr:nvPicPr>
      <xdr:blipFill>
        <a:blip xmlns:r="http://schemas.openxmlformats.org/officeDocument/2006/relationships" r:embed="rId2"/>
        <a:srcRect/>
        <a:stretch>
          <a:fillRect/>
        </a:stretch>
      </xdr:blipFill>
      <xdr:spPr bwMode="auto">
        <a:xfrm>
          <a:off x="7496175" y="637755900"/>
          <a:ext cx="95250" cy="85725"/>
        </a:xfrm>
        <a:prstGeom prst="rect">
          <a:avLst/>
        </a:prstGeom>
        <a:noFill/>
      </xdr:spPr>
    </xdr:pic>
    <xdr:clientData/>
  </xdr:twoCellAnchor>
  <xdr:twoCellAnchor editAs="oneCell">
    <xdr:from>
      <xdr:col>2</xdr:col>
      <xdr:colOff>0</xdr:colOff>
      <xdr:row>1262</xdr:row>
      <xdr:rowOff>0</xdr:rowOff>
    </xdr:from>
    <xdr:to>
      <xdr:col>2</xdr:col>
      <xdr:colOff>95250</xdr:colOff>
      <xdr:row>1262</xdr:row>
      <xdr:rowOff>85725</xdr:rowOff>
    </xdr:to>
    <xdr:pic>
      <xdr:nvPicPr>
        <xdr:cNvPr id="8" name="Picture 7" descr="COMANDO"/>
        <xdr:cNvPicPr>
          <a:picLocks noChangeAspect="1" noChangeArrowheads="1"/>
        </xdr:cNvPicPr>
      </xdr:nvPicPr>
      <xdr:blipFill>
        <a:blip xmlns:r="http://schemas.openxmlformats.org/officeDocument/2006/relationships" r:embed="rId2"/>
        <a:srcRect/>
        <a:stretch>
          <a:fillRect/>
        </a:stretch>
      </xdr:blipFill>
      <xdr:spPr bwMode="auto">
        <a:xfrm>
          <a:off x="7496175" y="638527425"/>
          <a:ext cx="95250" cy="85725"/>
        </a:xfrm>
        <a:prstGeom prst="rect">
          <a:avLst/>
        </a:prstGeom>
        <a:noFill/>
      </xdr:spPr>
    </xdr:pic>
    <xdr:clientData/>
  </xdr:twoCellAnchor>
  <xdr:twoCellAnchor editAs="oneCell">
    <xdr:from>
      <xdr:col>2</xdr:col>
      <xdr:colOff>0</xdr:colOff>
      <xdr:row>1265</xdr:row>
      <xdr:rowOff>0</xdr:rowOff>
    </xdr:from>
    <xdr:to>
      <xdr:col>2</xdr:col>
      <xdr:colOff>95250</xdr:colOff>
      <xdr:row>1265</xdr:row>
      <xdr:rowOff>85725</xdr:rowOff>
    </xdr:to>
    <xdr:pic>
      <xdr:nvPicPr>
        <xdr:cNvPr id="9" name="Picture 8" descr="COMANDO"/>
        <xdr:cNvPicPr>
          <a:picLocks noChangeAspect="1" noChangeArrowheads="1"/>
        </xdr:cNvPicPr>
      </xdr:nvPicPr>
      <xdr:blipFill>
        <a:blip xmlns:r="http://schemas.openxmlformats.org/officeDocument/2006/relationships" r:embed="rId2"/>
        <a:srcRect/>
        <a:stretch>
          <a:fillRect/>
        </a:stretch>
      </xdr:blipFill>
      <xdr:spPr bwMode="auto">
        <a:xfrm>
          <a:off x="7496175" y="639298950"/>
          <a:ext cx="95250" cy="85725"/>
        </a:xfrm>
        <a:prstGeom prst="rect">
          <a:avLst/>
        </a:prstGeom>
        <a:noFill/>
      </xdr:spPr>
    </xdr:pic>
    <xdr:clientData/>
  </xdr:twoCellAnchor>
  <xdr:twoCellAnchor editAs="oneCell">
    <xdr:from>
      <xdr:col>2</xdr:col>
      <xdr:colOff>0</xdr:colOff>
      <xdr:row>1268</xdr:row>
      <xdr:rowOff>0</xdr:rowOff>
    </xdr:from>
    <xdr:to>
      <xdr:col>2</xdr:col>
      <xdr:colOff>95250</xdr:colOff>
      <xdr:row>1268</xdr:row>
      <xdr:rowOff>85725</xdr:rowOff>
    </xdr:to>
    <xdr:pic>
      <xdr:nvPicPr>
        <xdr:cNvPr id="10" name="Picture 9" descr="COMANDO"/>
        <xdr:cNvPicPr>
          <a:picLocks noChangeAspect="1" noChangeArrowheads="1"/>
        </xdr:cNvPicPr>
      </xdr:nvPicPr>
      <xdr:blipFill>
        <a:blip xmlns:r="http://schemas.openxmlformats.org/officeDocument/2006/relationships" r:embed="rId2"/>
        <a:srcRect/>
        <a:stretch>
          <a:fillRect/>
        </a:stretch>
      </xdr:blipFill>
      <xdr:spPr bwMode="auto">
        <a:xfrm>
          <a:off x="7496175" y="640070475"/>
          <a:ext cx="95250" cy="85725"/>
        </a:xfrm>
        <a:prstGeom prst="rect">
          <a:avLst/>
        </a:prstGeom>
        <a:noFill/>
      </xdr:spPr>
    </xdr:pic>
    <xdr:clientData/>
  </xdr:twoCellAnchor>
  <xdr:twoCellAnchor editAs="oneCell">
    <xdr:from>
      <xdr:col>2</xdr:col>
      <xdr:colOff>0</xdr:colOff>
      <xdr:row>1269</xdr:row>
      <xdr:rowOff>0</xdr:rowOff>
    </xdr:from>
    <xdr:to>
      <xdr:col>2</xdr:col>
      <xdr:colOff>95250</xdr:colOff>
      <xdr:row>1269</xdr:row>
      <xdr:rowOff>85725</xdr:rowOff>
    </xdr:to>
    <xdr:pic>
      <xdr:nvPicPr>
        <xdr:cNvPr id="11" name="Picture 10" descr="COMANDO"/>
        <xdr:cNvPicPr>
          <a:picLocks noChangeAspect="1" noChangeArrowheads="1"/>
        </xdr:cNvPicPr>
      </xdr:nvPicPr>
      <xdr:blipFill>
        <a:blip xmlns:r="http://schemas.openxmlformats.org/officeDocument/2006/relationships" r:embed="rId2"/>
        <a:srcRect/>
        <a:stretch>
          <a:fillRect/>
        </a:stretch>
      </xdr:blipFill>
      <xdr:spPr bwMode="auto">
        <a:xfrm>
          <a:off x="7496175" y="640327650"/>
          <a:ext cx="95250" cy="85725"/>
        </a:xfrm>
        <a:prstGeom prst="rect">
          <a:avLst/>
        </a:prstGeom>
        <a:noFill/>
      </xdr:spPr>
    </xdr:pic>
    <xdr:clientData/>
  </xdr:twoCellAnchor>
  <xdr:twoCellAnchor editAs="oneCell">
    <xdr:from>
      <xdr:col>2</xdr:col>
      <xdr:colOff>0</xdr:colOff>
      <xdr:row>1272</xdr:row>
      <xdr:rowOff>0</xdr:rowOff>
    </xdr:from>
    <xdr:to>
      <xdr:col>2</xdr:col>
      <xdr:colOff>95250</xdr:colOff>
      <xdr:row>1272</xdr:row>
      <xdr:rowOff>85725</xdr:rowOff>
    </xdr:to>
    <xdr:pic>
      <xdr:nvPicPr>
        <xdr:cNvPr id="12" name="Picture 11" descr="COMANDO"/>
        <xdr:cNvPicPr>
          <a:picLocks noChangeAspect="1" noChangeArrowheads="1"/>
        </xdr:cNvPicPr>
      </xdr:nvPicPr>
      <xdr:blipFill>
        <a:blip xmlns:r="http://schemas.openxmlformats.org/officeDocument/2006/relationships" r:embed="rId2"/>
        <a:srcRect/>
        <a:stretch>
          <a:fillRect/>
        </a:stretch>
      </xdr:blipFill>
      <xdr:spPr bwMode="auto">
        <a:xfrm>
          <a:off x="7496175" y="641099175"/>
          <a:ext cx="95250" cy="85725"/>
        </a:xfrm>
        <a:prstGeom prst="rect">
          <a:avLst/>
        </a:prstGeom>
        <a:noFill/>
      </xdr:spPr>
    </xdr:pic>
    <xdr:clientData/>
  </xdr:twoCellAnchor>
  <xdr:twoCellAnchor editAs="oneCell">
    <xdr:from>
      <xdr:col>2</xdr:col>
      <xdr:colOff>0</xdr:colOff>
      <xdr:row>1275</xdr:row>
      <xdr:rowOff>0</xdr:rowOff>
    </xdr:from>
    <xdr:to>
      <xdr:col>2</xdr:col>
      <xdr:colOff>95250</xdr:colOff>
      <xdr:row>1275</xdr:row>
      <xdr:rowOff>85725</xdr:rowOff>
    </xdr:to>
    <xdr:pic>
      <xdr:nvPicPr>
        <xdr:cNvPr id="13" name="Picture 12" descr="COMANDO"/>
        <xdr:cNvPicPr>
          <a:picLocks noChangeAspect="1" noChangeArrowheads="1"/>
        </xdr:cNvPicPr>
      </xdr:nvPicPr>
      <xdr:blipFill>
        <a:blip xmlns:r="http://schemas.openxmlformats.org/officeDocument/2006/relationships" r:embed="rId2"/>
        <a:srcRect/>
        <a:stretch>
          <a:fillRect/>
        </a:stretch>
      </xdr:blipFill>
      <xdr:spPr bwMode="auto">
        <a:xfrm>
          <a:off x="7496175" y="641870700"/>
          <a:ext cx="95250" cy="85725"/>
        </a:xfrm>
        <a:prstGeom prst="rect">
          <a:avLst/>
        </a:prstGeom>
        <a:noFill/>
      </xdr:spPr>
    </xdr:pic>
    <xdr:clientData/>
  </xdr:twoCellAnchor>
  <xdr:twoCellAnchor editAs="oneCell">
    <xdr:from>
      <xdr:col>2</xdr:col>
      <xdr:colOff>0</xdr:colOff>
      <xdr:row>1279</xdr:row>
      <xdr:rowOff>0</xdr:rowOff>
    </xdr:from>
    <xdr:to>
      <xdr:col>2</xdr:col>
      <xdr:colOff>95250</xdr:colOff>
      <xdr:row>1279</xdr:row>
      <xdr:rowOff>85725</xdr:rowOff>
    </xdr:to>
    <xdr:pic>
      <xdr:nvPicPr>
        <xdr:cNvPr id="14" name="Picture 13" descr="COMANDO"/>
        <xdr:cNvPicPr>
          <a:picLocks noChangeAspect="1" noChangeArrowheads="1"/>
        </xdr:cNvPicPr>
      </xdr:nvPicPr>
      <xdr:blipFill>
        <a:blip xmlns:r="http://schemas.openxmlformats.org/officeDocument/2006/relationships" r:embed="rId2"/>
        <a:srcRect/>
        <a:stretch>
          <a:fillRect/>
        </a:stretch>
      </xdr:blipFill>
      <xdr:spPr bwMode="auto">
        <a:xfrm>
          <a:off x="7496175" y="642899400"/>
          <a:ext cx="95250" cy="85725"/>
        </a:xfrm>
        <a:prstGeom prst="rect">
          <a:avLst/>
        </a:prstGeom>
        <a:noFill/>
      </xdr:spPr>
    </xdr:pic>
    <xdr:clientData/>
  </xdr:twoCellAnchor>
  <xdr:twoCellAnchor editAs="oneCell">
    <xdr:from>
      <xdr:col>2</xdr:col>
      <xdr:colOff>0</xdr:colOff>
      <xdr:row>1282</xdr:row>
      <xdr:rowOff>0</xdr:rowOff>
    </xdr:from>
    <xdr:to>
      <xdr:col>2</xdr:col>
      <xdr:colOff>95250</xdr:colOff>
      <xdr:row>1282</xdr:row>
      <xdr:rowOff>85725</xdr:rowOff>
    </xdr:to>
    <xdr:pic>
      <xdr:nvPicPr>
        <xdr:cNvPr id="15" name="Picture 14" descr="COMANDO"/>
        <xdr:cNvPicPr>
          <a:picLocks noChangeAspect="1" noChangeArrowheads="1"/>
        </xdr:cNvPicPr>
      </xdr:nvPicPr>
      <xdr:blipFill>
        <a:blip xmlns:r="http://schemas.openxmlformats.org/officeDocument/2006/relationships" r:embed="rId2"/>
        <a:srcRect/>
        <a:stretch>
          <a:fillRect/>
        </a:stretch>
      </xdr:blipFill>
      <xdr:spPr bwMode="auto">
        <a:xfrm>
          <a:off x="7496175" y="643670925"/>
          <a:ext cx="95250" cy="85725"/>
        </a:xfrm>
        <a:prstGeom prst="rect">
          <a:avLst/>
        </a:prstGeom>
        <a:noFill/>
      </xdr:spPr>
    </xdr:pic>
    <xdr:clientData/>
  </xdr:twoCellAnchor>
  <xdr:twoCellAnchor editAs="oneCell">
    <xdr:from>
      <xdr:col>2</xdr:col>
      <xdr:colOff>0</xdr:colOff>
      <xdr:row>1286</xdr:row>
      <xdr:rowOff>0</xdr:rowOff>
    </xdr:from>
    <xdr:to>
      <xdr:col>2</xdr:col>
      <xdr:colOff>95250</xdr:colOff>
      <xdr:row>1286</xdr:row>
      <xdr:rowOff>85725</xdr:rowOff>
    </xdr:to>
    <xdr:pic>
      <xdr:nvPicPr>
        <xdr:cNvPr id="16" name="Picture 15" descr="COMANDO"/>
        <xdr:cNvPicPr>
          <a:picLocks noChangeAspect="1" noChangeArrowheads="1"/>
        </xdr:cNvPicPr>
      </xdr:nvPicPr>
      <xdr:blipFill>
        <a:blip xmlns:r="http://schemas.openxmlformats.org/officeDocument/2006/relationships" r:embed="rId2"/>
        <a:srcRect/>
        <a:stretch>
          <a:fillRect/>
        </a:stretch>
      </xdr:blipFill>
      <xdr:spPr bwMode="auto">
        <a:xfrm>
          <a:off x="7496175" y="644699625"/>
          <a:ext cx="95250" cy="85725"/>
        </a:xfrm>
        <a:prstGeom prst="rect">
          <a:avLst/>
        </a:prstGeom>
        <a:noFill/>
      </xdr:spPr>
    </xdr:pic>
    <xdr:clientData/>
  </xdr:twoCellAnchor>
  <xdr:twoCellAnchor editAs="oneCell">
    <xdr:from>
      <xdr:col>2</xdr:col>
      <xdr:colOff>0</xdr:colOff>
      <xdr:row>1289</xdr:row>
      <xdr:rowOff>0</xdr:rowOff>
    </xdr:from>
    <xdr:to>
      <xdr:col>2</xdr:col>
      <xdr:colOff>95250</xdr:colOff>
      <xdr:row>1289</xdr:row>
      <xdr:rowOff>85725</xdr:rowOff>
    </xdr:to>
    <xdr:pic>
      <xdr:nvPicPr>
        <xdr:cNvPr id="17" name="Picture 16" descr="COMANDO"/>
        <xdr:cNvPicPr>
          <a:picLocks noChangeAspect="1" noChangeArrowheads="1"/>
        </xdr:cNvPicPr>
      </xdr:nvPicPr>
      <xdr:blipFill>
        <a:blip xmlns:r="http://schemas.openxmlformats.org/officeDocument/2006/relationships" r:embed="rId2"/>
        <a:srcRect/>
        <a:stretch>
          <a:fillRect/>
        </a:stretch>
      </xdr:blipFill>
      <xdr:spPr bwMode="auto">
        <a:xfrm>
          <a:off x="7496175" y="645471150"/>
          <a:ext cx="95250" cy="85725"/>
        </a:xfrm>
        <a:prstGeom prst="rect">
          <a:avLst/>
        </a:prstGeom>
        <a:noFill/>
      </xdr:spPr>
    </xdr:pic>
    <xdr:clientData/>
  </xdr:twoCellAnchor>
  <xdr:twoCellAnchor editAs="oneCell">
    <xdr:from>
      <xdr:col>2</xdr:col>
      <xdr:colOff>0</xdr:colOff>
      <xdr:row>1292</xdr:row>
      <xdr:rowOff>0</xdr:rowOff>
    </xdr:from>
    <xdr:to>
      <xdr:col>2</xdr:col>
      <xdr:colOff>95250</xdr:colOff>
      <xdr:row>1292</xdr:row>
      <xdr:rowOff>85725</xdr:rowOff>
    </xdr:to>
    <xdr:pic>
      <xdr:nvPicPr>
        <xdr:cNvPr id="18" name="Picture 17" descr="COMANDO"/>
        <xdr:cNvPicPr>
          <a:picLocks noChangeAspect="1" noChangeArrowheads="1"/>
        </xdr:cNvPicPr>
      </xdr:nvPicPr>
      <xdr:blipFill>
        <a:blip xmlns:r="http://schemas.openxmlformats.org/officeDocument/2006/relationships" r:embed="rId2"/>
        <a:srcRect/>
        <a:stretch>
          <a:fillRect/>
        </a:stretch>
      </xdr:blipFill>
      <xdr:spPr bwMode="auto">
        <a:xfrm>
          <a:off x="7496175" y="646242675"/>
          <a:ext cx="95250" cy="85725"/>
        </a:xfrm>
        <a:prstGeom prst="rect">
          <a:avLst/>
        </a:prstGeom>
        <a:noFill/>
      </xdr:spPr>
    </xdr:pic>
    <xdr:clientData/>
  </xdr:twoCellAnchor>
  <xdr:twoCellAnchor editAs="oneCell">
    <xdr:from>
      <xdr:col>2</xdr:col>
      <xdr:colOff>0</xdr:colOff>
      <xdr:row>1295</xdr:row>
      <xdr:rowOff>0</xdr:rowOff>
    </xdr:from>
    <xdr:to>
      <xdr:col>2</xdr:col>
      <xdr:colOff>95250</xdr:colOff>
      <xdr:row>1295</xdr:row>
      <xdr:rowOff>85725</xdr:rowOff>
    </xdr:to>
    <xdr:pic>
      <xdr:nvPicPr>
        <xdr:cNvPr id="19" name="Picture 18" descr="COMANDO"/>
        <xdr:cNvPicPr>
          <a:picLocks noChangeAspect="1" noChangeArrowheads="1"/>
        </xdr:cNvPicPr>
      </xdr:nvPicPr>
      <xdr:blipFill>
        <a:blip xmlns:r="http://schemas.openxmlformats.org/officeDocument/2006/relationships" r:embed="rId2"/>
        <a:srcRect/>
        <a:stretch>
          <a:fillRect/>
        </a:stretch>
      </xdr:blipFill>
      <xdr:spPr bwMode="auto">
        <a:xfrm>
          <a:off x="7496175" y="647014200"/>
          <a:ext cx="95250" cy="85725"/>
        </a:xfrm>
        <a:prstGeom prst="rect">
          <a:avLst/>
        </a:prstGeom>
        <a:noFill/>
      </xdr:spPr>
    </xdr:pic>
    <xdr:clientData/>
  </xdr:twoCellAnchor>
  <xdr:twoCellAnchor editAs="oneCell">
    <xdr:from>
      <xdr:col>2</xdr:col>
      <xdr:colOff>0</xdr:colOff>
      <xdr:row>1299</xdr:row>
      <xdr:rowOff>0</xdr:rowOff>
    </xdr:from>
    <xdr:to>
      <xdr:col>2</xdr:col>
      <xdr:colOff>95250</xdr:colOff>
      <xdr:row>1299</xdr:row>
      <xdr:rowOff>85725</xdr:rowOff>
    </xdr:to>
    <xdr:pic>
      <xdr:nvPicPr>
        <xdr:cNvPr id="20" name="Picture 19" descr="COMANDO"/>
        <xdr:cNvPicPr>
          <a:picLocks noChangeAspect="1" noChangeArrowheads="1"/>
        </xdr:cNvPicPr>
      </xdr:nvPicPr>
      <xdr:blipFill>
        <a:blip xmlns:r="http://schemas.openxmlformats.org/officeDocument/2006/relationships" r:embed="rId2"/>
        <a:srcRect/>
        <a:stretch>
          <a:fillRect/>
        </a:stretch>
      </xdr:blipFill>
      <xdr:spPr bwMode="auto">
        <a:xfrm>
          <a:off x="7496175" y="648042900"/>
          <a:ext cx="95250" cy="85725"/>
        </a:xfrm>
        <a:prstGeom prst="rect">
          <a:avLst/>
        </a:prstGeom>
        <a:noFill/>
      </xdr:spPr>
    </xdr:pic>
    <xdr:clientData/>
  </xdr:twoCellAnchor>
  <xdr:twoCellAnchor editAs="oneCell">
    <xdr:from>
      <xdr:col>2</xdr:col>
      <xdr:colOff>0</xdr:colOff>
      <xdr:row>1304</xdr:row>
      <xdr:rowOff>0</xdr:rowOff>
    </xdr:from>
    <xdr:to>
      <xdr:col>2</xdr:col>
      <xdr:colOff>95250</xdr:colOff>
      <xdr:row>1304</xdr:row>
      <xdr:rowOff>85725</xdr:rowOff>
    </xdr:to>
    <xdr:pic>
      <xdr:nvPicPr>
        <xdr:cNvPr id="21" name="Picture 20" descr="COMANDO"/>
        <xdr:cNvPicPr>
          <a:picLocks noChangeAspect="1" noChangeArrowheads="1"/>
        </xdr:cNvPicPr>
      </xdr:nvPicPr>
      <xdr:blipFill>
        <a:blip xmlns:r="http://schemas.openxmlformats.org/officeDocument/2006/relationships" r:embed="rId2"/>
        <a:srcRect/>
        <a:stretch>
          <a:fillRect/>
        </a:stretch>
      </xdr:blipFill>
      <xdr:spPr bwMode="auto">
        <a:xfrm>
          <a:off x="7496175" y="649328775"/>
          <a:ext cx="95250" cy="85725"/>
        </a:xfrm>
        <a:prstGeom prst="rect">
          <a:avLst/>
        </a:prstGeom>
        <a:noFill/>
      </xdr:spPr>
    </xdr:pic>
    <xdr:clientData/>
  </xdr:twoCellAnchor>
  <xdr:twoCellAnchor editAs="oneCell">
    <xdr:from>
      <xdr:col>2</xdr:col>
      <xdr:colOff>0</xdr:colOff>
      <xdr:row>1305</xdr:row>
      <xdr:rowOff>0</xdr:rowOff>
    </xdr:from>
    <xdr:to>
      <xdr:col>2</xdr:col>
      <xdr:colOff>95250</xdr:colOff>
      <xdr:row>1305</xdr:row>
      <xdr:rowOff>85725</xdr:rowOff>
    </xdr:to>
    <xdr:pic>
      <xdr:nvPicPr>
        <xdr:cNvPr id="22" name="Picture 21" descr="COMANDO"/>
        <xdr:cNvPicPr>
          <a:picLocks noChangeAspect="1" noChangeArrowheads="1"/>
        </xdr:cNvPicPr>
      </xdr:nvPicPr>
      <xdr:blipFill>
        <a:blip xmlns:r="http://schemas.openxmlformats.org/officeDocument/2006/relationships" r:embed="rId2"/>
        <a:srcRect/>
        <a:stretch>
          <a:fillRect/>
        </a:stretch>
      </xdr:blipFill>
      <xdr:spPr bwMode="auto">
        <a:xfrm>
          <a:off x="7496175" y="649585950"/>
          <a:ext cx="95250" cy="85725"/>
        </a:xfrm>
        <a:prstGeom prst="rect">
          <a:avLst/>
        </a:prstGeom>
        <a:noFill/>
      </xdr:spPr>
    </xdr:pic>
    <xdr:clientData/>
  </xdr:twoCellAnchor>
  <xdr:twoCellAnchor editAs="oneCell">
    <xdr:from>
      <xdr:col>2</xdr:col>
      <xdr:colOff>0</xdr:colOff>
      <xdr:row>1309</xdr:row>
      <xdr:rowOff>0</xdr:rowOff>
    </xdr:from>
    <xdr:to>
      <xdr:col>2</xdr:col>
      <xdr:colOff>95250</xdr:colOff>
      <xdr:row>1309</xdr:row>
      <xdr:rowOff>85725</xdr:rowOff>
    </xdr:to>
    <xdr:pic>
      <xdr:nvPicPr>
        <xdr:cNvPr id="23" name="Picture 22" descr="COMANDO"/>
        <xdr:cNvPicPr>
          <a:picLocks noChangeAspect="1" noChangeArrowheads="1"/>
        </xdr:cNvPicPr>
      </xdr:nvPicPr>
      <xdr:blipFill>
        <a:blip xmlns:r="http://schemas.openxmlformats.org/officeDocument/2006/relationships" r:embed="rId2"/>
        <a:srcRect/>
        <a:stretch>
          <a:fillRect/>
        </a:stretch>
      </xdr:blipFill>
      <xdr:spPr bwMode="auto">
        <a:xfrm>
          <a:off x="7496175" y="650614650"/>
          <a:ext cx="95250" cy="85725"/>
        </a:xfrm>
        <a:prstGeom prst="rect">
          <a:avLst/>
        </a:prstGeom>
        <a:noFill/>
      </xdr:spPr>
    </xdr:pic>
    <xdr:clientData/>
  </xdr:twoCellAnchor>
  <xdr:twoCellAnchor editAs="oneCell">
    <xdr:from>
      <xdr:col>2</xdr:col>
      <xdr:colOff>0</xdr:colOff>
      <xdr:row>1310</xdr:row>
      <xdr:rowOff>0</xdr:rowOff>
    </xdr:from>
    <xdr:to>
      <xdr:col>2</xdr:col>
      <xdr:colOff>95250</xdr:colOff>
      <xdr:row>1310</xdr:row>
      <xdr:rowOff>85725</xdr:rowOff>
    </xdr:to>
    <xdr:pic>
      <xdr:nvPicPr>
        <xdr:cNvPr id="24" name="Picture 23" descr="COMANDO"/>
        <xdr:cNvPicPr>
          <a:picLocks noChangeAspect="1" noChangeArrowheads="1"/>
        </xdr:cNvPicPr>
      </xdr:nvPicPr>
      <xdr:blipFill>
        <a:blip xmlns:r="http://schemas.openxmlformats.org/officeDocument/2006/relationships" r:embed="rId2"/>
        <a:srcRect/>
        <a:stretch>
          <a:fillRect/>
        </a:stretch>
      </xdr:blipFill>
      <xdr:spPr bwMode="auto">
        <a:xfrm>
          <a:off x="7496175" y="650871825"/>
          <a:ext cx="95250" cy="85725"/>
        </a:xfrm>
        <a:prstGeom prst="rect">
          <a:avLst/>
        </a:prstGeom>
        <a:noFill/>
      </xdr:spPr>
    </xdr:pic>
    <xdr:clientData/>
  </xdr:twoCellAnchor>
  <xdr:twoCellAnchor editAs="oneCell">
    <xdr:from>
      <xdr:col>2</xdr:col>
      <xdr:colOff>0</xdr:colOff>
      <xdr:row>1311</xdr:row>
      <xdr:rowOff>0</xdr:rowOff>
    </xdr:from>
    <xdr:to>
      <xdr:col>2</xdr:col>
      <xdr:colOff>95250</xdr:colOff>
      <xdr:row>1311</xdr:row>
      <xdr:rowOff>85725</xdr:rowOff>
    </xdr:to>
    <xdr:pic>
      <xdr:nvPicPr>
        <xdr:cNvPr id="25" name="Picture 24" descr="COMANDO"/>
        <xdr:cNvPicPr>
          <a:picLocks noChangeAspect="1" noChangeArrowheads="1"/>
        </xdr:cNvPicPr>
      </xdr:nvPicPr>
      <xdr:blipFill>
        <a:blip xmlns:r="http://schemas.openxmlformats.org/officeDocument/2006/relationships" r:embed="rId2"/>
        <a:srcRect/>
        <a:stretch>
          <a:fillRect/>
        </a:stretch>
      </xdr:blipFill>
      <xdr:spPr bwMode="auto">
        <a:xfrm>
          <a:off x="7496175" y="651129000"/>
          <a:ext cx="95250" cy="85725"/>
        </a:xfrm>
        <a:prstGeom prst="rect">
          <a:avLst/>
        </a:prstGeom>
        <a:noFill/>
      </xdr:spPr>
    </xdr:pic>
    <xdr:clientData/>
  </xdr:twoCellAnchor>
  <xdr:twoCellAnchor editAs="oneCell">
    <xdr:from>
      <xdr:col>2</xdr:col>
      <xdr:colOff>0</xdr:colOff>
      <xdr:row>1314</xdr:row>
      <xdr:rowOff>0</xdr:rowOff>
    </xdr:from>
    <xdr:to>
      <xdr:col>2</xdr:col>
      <xdr:colOff>95250</xdr:colOff>
      <xdr:row>1314</xdr:row>
      <xdr:rowOff>85725</xdr:rowOff>
    </xdr:to>
    <xdr:pic>
      <xdr:nvPicPr>
        <xdr:cNvPr id="26" name="Picture 25" descr="COMANDO"/>
        <xdr:cNvPicPr>
          <a:picLocks noChangeAspect="1" noChangeArrowheads="1"/>
        </xdr:cNvPicPr>
      </xdr:nvPicPr>
      <xdr:blipFill>
        <a:blip xmlns:r="http://schemas.openxmlformats.org/officeDocument/2006/relationships" r:embed="rId2"/>
        <a:srcRect/>
        <a:stretch>
          <a:fillRect/>
        </a:stretch>
      </xdr:blipFill>
      <xdr:spPr bwMode="auto">
        <a:xfrm>
          <a:off x="7496175" y="651900525"/>
          <a:ext cx="95250" cy="85725"/>
        </a:xfrm>
        <a:prstGeom prst="rect">
          <a:avLst/>
        </a:prstGeom>
        <a:noFill/>
      </xdr:spPr>
    </xdr:pic>
    <xdr:clientData/>
  </xdr:twoCellAnchor>
  <xdr:twoCellAnchor editAs="oneCell">
    <xdr:from>
      <xdr:col>2</xdr:col>
      <xdr:colOff>0</xdr:colOff>
      <xdr:row>1317</xdr:row>
      <xdr:rowOff>0</xdr:rowOff>
    </xdr:from>
    <xdr:to>
      <xdr:col>2</xdr:col>
      <xdr:colOff>95250</xdr:colOff>
      <xdr:row>1317</xdr:row>
      <xdr:rowOff>85725</xdr:rowOff>
    </xdr:to>
    <xdr:pic>
      <xdr:nvPicPr>
        <xdr:cNvPr id="27" name="Picture 26" descr="COMANDO"/>
        <xdr:cNvPicPr>
          <a:picLocks noChangeAspect="1" noChangeArrowheads="1"/>
        </xdr:cNvPicPr>
      </xdr:nvPicPr>
      <xdr:blipFill>
        <a:blip xmlns:r="http://schemas.openxmlformats.org/officeDocument/2006/relationships" r:embed="rId2"/>
        <a:srcRect/>
        <a:stretch>
          <a:fillRect/>
        </a:stretch>
      </xdr:blipFill>
      <xdr:spPr bwMode="auto">
        <a:xfrm>
          <a:off x="7496175" y="652672050"/>
          <a:ext cx="95250" cy="85725"/>
        </a:xfrm>
        <a:prstGeom prst="rect">
          <a:avLst/>
        </a:prstGeom>
        <a:noFill/>
      </xdr:spPr>
    </xdr:pic>
    <xdr:clientData/>
  </xdr:twoCellAnchor>
  <xdr:twoCellAnchor editAs="oneCell">
    <xdr:from>
      <xdr:col>2</xdr:col>
      <xdr:colOff>0</xdr:colOff>
      <xdr:row>1318</xdr:row>
      <xdr:rowOff>0</xdr:rowOff>
    </xdr:from>
    <xdr:to>
      <xdr:col>2</xdr:col>
      <xdr:colOff>95250</xdr:colOff>
      <xdr:row>1318</xdr:row>
      <xdr:rowOff>85725</xdr:rowOff>
    </xdr:to>
    <xdr:pic>
      <xdr:nvPicPr>
        <xdr:cNvPr id="28" name="Picture 27" descr="COMANDO"/>
        <xdr:cNvPicPr>
          <a:picLocks noChangeAspect="1" noChangeArrowheads="1"/>
        </xdr:cNvPicPr>
      </xdr:nvPicPr>
      <xdr:blipFill>
        <a:blip xmlns:r="http://schemas.openxmlformats.org/officeDocument/2006/relationships" r:embed="rId2"/>
        <a:srcRect/>
        <a:stretch>
          <a:fillRect/>
        </a:stretch>
      </xdr:blipFill>
      <xdr:spPr bwMode="auto">
        <a:xfrm>
          <a:off x="7496175" y="652929225"/>
          <a:ext cx="95250" cy="85725"/>
        </a:xfrm>
        <a:prstGeom prst="rect">
          <a:avLst/>
        </a:prstGeom>
        <a:noFill/>
      </xdr:spPr>
    </xdr:pic>
    <xdr:clientData/>
  </xdr:twoCellAnchor>
  <xdr:twoCellAnchor editAs="oneCell">
    <xdr:from>
      <xdr:col>2</xdr:col>
      <xdr:colOff>0</xdr:colOff>
      <xdr:row>1323</xdr:row>
      <xdr:rowOff>0</xdr:rowOff>
    </xdr:from>
    <xdr:to>
      <xdr:col>2</xdr:col>
      <xdr:colOff>95250</xdr:colOff>
      <xdr:row>1323</xdr:row>
      <xdr:rowOff>85725</xdr:rowOff>
    </xdr:to>
    <xdr:pic>
      <xdr:nvPicPr>
        <xdr:cNvPr id="29" name="Picture 28" descr="COMANDO"/>
        <xdr:cNvPicPr>
          <a:picLocks noChangeAspect="1" noChangeArrowheads="1"/>
        </xdr:cNvPicPr>
      </xdr:nvPicPr>
      <xdr:blipFill>
        <a:blip xmlns:r="http://schemas.openxmlformats.org/officeDocument/2006/relationships" r:embed="rId2"/>
        <a:srcRect/>
        <a:stretch>
          <a:fillRect/>
        </a:stretch>
      </xdr:blipFill>
      <xdr:spPr bwMode="auto">
        <a:xfrm>
          <a:off x="7496175" y="654215100"/>
          <a:ext cx="95250" cy="85725"/>
        </a:xfrm>
        <a:prstGeom prst="rect">
          <a:avLst/>
        </a:prstGeom>
        <a:noFill/>
      </xdr:spPr>
    </xdr:pic>
    <xdr:clientData/>
  </xdr:twoCellAnchor>
  <xdr:twoCellAnchor editAs="oneCell">
    <xdr:from>
      <xdr:col>2</xdr:col>
      <xdr:colOff>0</xdr:colOff>
      <xdr:row>1324</xdr:row>
      <xdr:rowOff>0</xdr:rowOff>
    </xdr:from>
    <xdr:to>
      <xdr:col>2</xdr:col>
      <xdr:colOff>95250</xdr:colOff>
      <xdr:row>1324</xdr:row>
      <xdr:rowOff>85725</xdr:rowOff>
    </xdr:to>
    <xdr:pic>
      <xdr:nvPicPr>
        <xdr:cNvPr id="30" name="Picture 29" descr="COMANDO"/>
        <xdr:cNvPicPr>
          <a:picLocks noChangeAspect="1" noChangeArrowheads="1"/>
        </xdr:cNvPicPr>
      </xdr:nvPicPr>
      <xdr:blipFill>
        <a:blip xmlns:r="http://schemas.openxmlformats.org/officeDocument/2006/relationships" r:embed="rId2"/>
        <a:srcRect/>
        <a:stretch>
          <a:fillRect/>
        </a:stretch>
      </xdr:blipFill>
      <xdr:spPr bwMode="auto">
        <a:xfrm>
          <a:off x="7496175" y="654472275"/>
          <a:ext cx="95250" cy="85725"/>
        </a:xfrm>
        <a:prstGeom prst="rect">
          <a:avLst/>
        </a:prstGeom>
        <a:noFill/>
      </xdr:spPr>
    </xdr:pic>
    <xdr:clientData/>
  </xdr:twoCellAnchor>
  <xdr:twoCellAnchor editAs="oneCell">
    <xdr:from>
      <xdr:col>2</xdr:col>
      <xdr:colOff>0</xdr:colOff>
      <xdr:row>1326</xdr:row>
      <xdr:rowOff>0</xdr:rowOff>
    </xdr:from>
    <xdr:to>
      <xdr:col>2</xdr:col>
      <xdr:colOff>95250</xdr:colOff>
      <xdr:row>1326</xdr:row>
      <xdr:rowOff>85725</xdr:rowOff>
    </xdr:to>
    <xdr:pic>
      <xdr:nvPicPr>
        <xdr:cNvPr id="31" name="Picture 30" descr="COMANDO"/>
        <xdr:cNvPicPr>
          <a:picLocks noChangeAspect="1" noChangeArrowheads="1"/>
        </xdr:cNvPicPr>
      </xdr:nvPicPr>
      <xdr:blipFill>
        <a:blip xmlns:r="http://schemas.openxmlformats.org/officeDocument/2006/relationships" r:embed="rId2"/>
        <a:srcRect/>
        <a:stretch>
          <a:fillRect/>
        </a:stretch>
      </xdr:blipFill>
      <xdr:spPr bwMode="auto">
        <a:xfrm>
          <a:off x="7496175" y="654986625"/>
          <a:ext cx="95250" cy="85725"/>
        </a:xfrm>
        <a:prstGeom prst="rect">
          <a:avLst/>
        </a:prstGeom>
        <a:noFill/>
      </xdr:spPr>
    </xdr:pic>
    <xdr:clientData/>
  </xdr:twoCellAnchor>
  <xdr:twoCellAnchor editAs="oneCell">
    <xdr:from>
      <xdr:col>2</xdr:col>
      <xdr:colOff>0</xdr:colOff>
      <xdr:row>1327</xdr:row>
      <xdr:rowOff>0</xdr:rowOff>
    </xdr:from>
    <xdr:to>
      <xdr:col>2</xdr:col>
      <xdr:colOff>95250</xdr:colOff>
      <xdr:row>1327</xdr:row>
      <xdr:rowOff>85725</xdr:rowOff>
    </xdr:to>
    <xdr:pic>
      <xdr:nvPicPr>
        <xdr:cNvPr id="32" name="Picture 31" descr="COMANDO"/>
        <xdr:cNvPicPr>
          <a:picLocks noChangeAspect="1" noChangeArrowheads="1"/>
        </xdr:cNvPicPr>
      </xdr:nvPicPr>
      <xdr:blipFill>
        <a:blip xmlns:r="http://schemas.openxmlformats.org/officeDocument/2006/relationships" r:embed="rId2"/>
        <a:srcRect/>
        <a:stretch>
          <a:fillRect/>
        </a:stretch>
      </xdr:blipFill>
      <xdr:spPr bwMode="auto">
        <a:xfrm>
          <a:off x="7496175" y="655243800"/>
          <a:ext cx="95250" cy="85725"/>
        </a:xfrm>
        <a:prstGeom prst="rect">
          <a:avLst/>
        </a:prstGeom>
        <a:noFill/>
      </xdr:spPr>
    </xdr:pic>
    <xdr:clientData/>
  </xdr:twoCellAnchor>
  <xdr:twoCellAnchor editAs="oneCell">
    <xdr:from>
      <xdr:col>2</xdr:col>
      <xdr:colOff>0</xdr:colOff>
      <xdr:row>1330</xdr:row>
      <xdr:rowOff>0</xdr:rowOff>
    </xdr:from>
    <xdr:to>
      <xdr:col>2</xdr:col>
      <xdr:colOff>95250</xdr:colOff>
      <xdr:row>1330</xdr:row>
      <xdr:rowOff>85725</xdr:rowOff>
    </xdr:to>
    <xdr:pic>
      <xdr:nvPicPr>
        <xdr:cNvPr id="33" name="Picture 32" descr="COMANDO"/>
        <xdr:cNvPicPr>
          <a:picLocks noChangeAspect="1" noChangeArrowheads="1"/>
        </xdr:cNvPicPr>
      </xdr:nvPicPr>
      <xdr:blipFill>
        <a:blip xmlns:r="http://schemas.openxmlformats.org/officeDocument/2006/relationships" r:embed="rId2"/>
        <a:srcRect/>
        <a:stretch>
          <a:fillRect/>
        </a:stretch>
      </xdr:blipFill>
      <xdr:spPr bwMode="auto">
        <a:xfrm>
          <a:off x="7496175" y="656015325"/>
          <a:ext cx="95250" cy="85725"/>
        </a:xfrm>
        <a:prstGeom prst="rect">
          <a:avLst/>
        </a:prstGeom>
        <a:noFill/>
      </xdr:spPr>
    </xdr:pic>
    <xdr:clientData/>
  </xdr:twoCellAnchor>
  <xdr:twoCellAnchor editAs="oneCell">
    <xdr:from>
      <xdr:col>2</xdr:col>
      <xdr:colOff>0</xdr:colOff>
      <xdr:row>1331</xdr:row>
      <xdr:rowOff>0</xdr:rowOff>
    </xdr:from>
    <xdr:to>
      <xdr:col>2</xdr:col>
      <xdr:colOff>95250</xdr:colOff>
      <xdr:row>1331</xdr:row>
      <xdr:rowOff>85725</xdr:rowOff>
    </xdr:to>
    <xdr:pic>
      <xdr:nvPicPr>
        <xdr:cNvPr id="34" name="Picture 33" descr="COMANDO"/>
        <xdr:cNvPicPr>
          <a:picLocks noChangeAspect="1" noChangeArrowheads="1"/>
        </xdr:cNvPicPr>
      </xdr:nvPicPr>
      <xdr:blipFill>
        <a:blip xmlns:r="http://schemas.openxmlformats.org/officeDocument/2006/relationships" r:embed="rId2"/>
        <a:srcRect/>
        <a:stretch>
          <a:fillRect/>
        </a:stretch>
      </xdr:blipFill>
      <xdr:spPr bwMode="auto">
        <a:xfrm>
          <a:off x="7496175" y="656272500"/>
          <a:ext cx="95250" cy="85725"/>
        </a:xfrm>
        <a:prstGeom prst="rect">
          <a:avLst/>
        </a:prstGeom>
        <a:noFill/>
      </xdr:spPr>
    </xdr:pic>
    <xdr:clientData/>
  </xdr:twoCellAnchor>
  <xdr:twoCellAnchor editAs="oneCell">
    <xdr:from>
      <xdr:col>2</xdr:col>
      <xdr:colOff>0</xdr:colOff>
      <xdr:row>1337</xdr:row>
      <xdr:rowOff>0</xdr:rowOff>
    </xdr:from>
    <xdr:to>
      <xdr:col>2</xdr:col>
      <xdr:colOff>95250</xdr:colOff>
      <xdr:row>1337</xdr:row>
      <xdr:rowOff>85725</xdr:rowOff>
    </xdr:to>
    <xdr:pic>
      <xdr:nvPicPr>
        <xdr:cNvPr id="35" name="Picture 34" descr="COMANDO"/>
        <xdr:cNvPicPr>
          <a:picLocks noChangeAspect="1" noChangeArrowheads="1"/>
        </xdr:cNvPicPr>
      </xdr:nvPicPr>
      <xdr:blipFill>
        <a:blip xmlns:r="http://schemas.openxmlformats.org/officeDocument/2006/relationships" r:embed="rId2"/>
        <a:srcRect/>
        <a:stretch>
          <a:fillRect/>
        </a:stretch>
      </xdr:blipFill>
      <xdr:spPr bwMode="auto">
        <a:xfrm>
          <a:off x="7496175" y="657815550"/>
          <a:ext cx="95250" cy="85725"/>
        </a:xfrm>
        <a:prstGeom prst="rect">
          <a:avLst/>
        </a:prstGeom>
        <a:noFill/>
      </xdr:spPr>
    </xdr:pic>
    <xdr:clientData/>
  </xdr:twoCellAnchor>
  <xdr:twoCellAnchor editAs="oneCell">
    <xdr:from>
      <xdr:col>2</xdr:col>
      <xdr:colOff>0</xdr:colOff>
      <xdr:row>1338</xdr:row>
      <xdr:rowOff>0</xdr:rowOff>
    </xdr:from>
    <xdr:to>
      <xdr:col>2</xdr:col>
      <xdr:colOff>95250</xdr:colOff>
      <xdr:row>1338</xdr:row>
      <xdr:rowOff>85725</xdr:rowOff>
    </xdr:to>
    <xdr:pic>
      <xdr:nvPicPr>
        <xdr:cNvPr id="36" name="Picture 35" descr="COMANDO"/>
        <xdr:cNvPicPr>
          <a:picLocks noChangeAspect="1" noChangeArrowheads="1"/>
        </xdr:cNvPicPr>
      </xdr:nvPicPr>
      <xdr:blipFill>
        <a:blip xmlns:r="http://schemas.openxmlformats.org/officeDocument/2006/relationships" r:embed="rId2"/>
        <a:srcRect/>
        <a:stretch>
          <a:fillRect/>
        </a:stretch>
      </xdr:blipFill>
      <xdr:spPr bwMode="auto">
        <a:xfrm>
          <a:off x="7496175" y="658072725"/>
          <a:ext cx="95250" cy="85725"/>
        </a:xfrm>
        <a:prstGeom prst="rect">
          <a:avLst/>
        </a:prstGeom>
        <a:noFill/>
      </xdr:spPr>
    </xdr:pic>
    <xdr:clientData/>
  </xdr:twoCellAnchor>
  <xdr:twoCellAnchor editAs="oneCell">
    <xdr:from>
      <xdr:col>2</xdr:col>
      <xdr:colOff>0</xdr:colOff>
      <xdr:row>1340</xdr:row>
      <xdr:rowOff>0</xdr:rowOff>
    </xdr:from>
    <xdr:to>
      <xdr:col>2</xdr:col>
      <xdr:colOff>95250</xdr:colOff>
      <xdr:row>1340</xdr:row>
      <xdr:rowOff>85725</xdr:rowOff>
    </xdr:to>
    <xdr:pic>
      <xdr:nvPicPr>
        <xdr:cNvPr id="37" name="Picture 36" descr="COMANDO"/>
        <xdr:cNvPicPr>
          <a:picLocks noChangeAspect="1" noChangeArrowheads="1"/>
        </xdr:cNvPicPr>
      </xdr:nvPicPr>
      <xdr:blipFill>
        <a:blip xmlns:r="http://schemas.openxmlformats.org/officeDocument/2006/relationships" r:embed="rId2"/>
        <a:srcRect/>
        <a:stretch>
          <a:fillRect/>
        </a:stretch>
      </xdr:blipFill>
      <xdr:spPr bwMode="auto">
        <a:xfrm>
          <a:off x="7496175" y="658587075"/>
          <a:ext cx="95250" cy="85725"/>
        </a:xfrm>
        <a:prstGeom prst="rect">
          <a:avLst/>
        </a:prstGeom>
        <a:noFill/>
      </xdr:spPr>
    </xdr:pic>
    <xdr:clientData/>
  </xdr:twoCellAnchor>
  <xdr:twoCellAnchor editAs="oneCell">
    <xdr:from>
      <xdr:col>2</xdr:col>
      <xdr:colOff>0</xdr:colOff>
      <xdr:row>1341</xdr:row>
      <xdr:rowOff>0</xdr:rowOff>
    </xdr:from>
    <xdr:to>
      <xdr:col>2</xdr:col>
      <xdr:colOff>95250</xdr:colOff>
      <xdr:row>1341</xdr:row>
      <xdr:rowOff>85725</xdr:rowOff>
    </xdr:to>
    <xdr:pic>
      <xdr:nvPicPr>
        <xdr:cNvPr id="38" name="Picture 37" descr="COMANDO"/>
        <xdr:cNvPicPr>
          <a:picLocks noChangeAspect="1" noChangeArrowheads="1"/>
        </xdr:cNvPicPr>
      </xdr:nvPicPr>
      <xdr:blipFill>
        <a:blip xmlns:r="http://schemas.openxmlformats.org/officeDocument/2006/relationships" r:embed="rId2"/>
        <a:srcRect/>
        <a:stretch>
          <a:fillRect/>
        </a:stretch>
      </xdr:blipFill>
      <xdr:spPr bwMode="auto">
        <a:xfrm>
          <a:off x="7496175" y="658844250"/>
          <a:ext cx="95250" cy="85725"/>
        </a:xfrm>
        <a:prstGeom prst="rect">
          <a:avLst/>
        </a:prstGeom>
        <a:noFill/>
      </xdr:spPr>
    </xdr:pic>
    <xdr:clientData/>
  </xdr:twoCellAnchor>
  <xdr:twoCellAnchor editAs="oneCell">
    <xdr:from>
      <xdr:col>2</xdr:col>
      <xdr:colOff>0</xdr:colOff>
      <xdr:row>1357</xdr:row>
      <xdr:rowOff>0</xdr:rowOff>
    </xdr:from>
    <xdr:to>
      <xdr:col>2</xdr:col>
      <xdr:colOff>95250</xdr:colOff>
      <xdr:row>1357</xdr:row>
      <xdr:rowOff>85725</xdr:rowOff>
    </xdr:to>
    <xdr:pic>
      <xdr:nvPicPr>
        <xdr:cNvPr id="39" name="Picture 38" descr="COMANDO"/>
        <xdr:cNvPicPr>
          <a:picLocks noChangeAspect="1" noChangeArrowheads="1"/>
        </xdr:cNvPicPr>
      </xdr:nvPicPr>
      <xdr:blipFill>
        <a:blip xmlns:r="http://schemas.openxmlformats.org/officeDocument/2006/relationships" r:embed="rId2"/>
        <a:srcRect/>
        <a:stretch>
          <a:fillRect/>
        </a:stretch>
      </xdr:blipFill>
      <xdr:spPr bwMode="auto">
        <a:xfrm>
          <a:off x="7496175" y="662559000"/>
          <a:ext cx="95250" cy="85725"/>
        </a:xfrm>
        <a:prstGeom prst="rect">
          <a:avLst/>
        </a:prstGeom>
        <a:noFill/>
      </xdr:spPr>
    </xdr:pic>
    <xdr:clientData/>
  </xdr:twoCellAnchor>
  <xdr:twoCellAnchor editAs="oneCell">
    <xdr:from>
      <xdr:col>2</xdr:col>
      <xdr:colOff>0</xdr:colOff>
      <xdr:row>1358</xdr:row>
      <xdr:rowOff>0</xdr:rowOff>
    </xdr:from>
    <xdr:to>
      <xdr:col>2</xdr:col>
      <xdr:colOff>95250</xdr:colOff>
      <xdr:row>1358</xdr:row>
      <xdr:rowOff>85725</xdr:rowOff>
    </xdr:to>
    <xdr:pic>
      <xdr:nvPicPr>
        <xdr:cNvPr id="40" name="Picture 39" descr="COMANDO"/>
        <xdr:cNvPicPr>
          <a:picLocks noChangeAspect="1" noChangeArrowheads="1"/>
        </xdr:cNvPicPr>
      </xdr:nvPicPr>
      <xdr:blipFill>
        <a:blip xmlns:r="http://schemas.openxmlformats.org/officeDocument/2006/relationships" r:embed="rId2"/>
        <a:srcRect/>
        <a:stretch>
          <a:fillRect/>
        </a:stretch>
      </xdr:blipFill>
      <xdr:spPr bwMode="auto">
        <a:xfrm>
          <a:off x="7496175" y="662816175"/>
          <a:ext cx="95250" cy="85725"/>
        </a:xfrm>
        <a:prstGeom prst="rect">
          <a:avLst/>
        </a:prstGeom>
        <a:noFill/>
      </xdr:spPr>
    </xdr:pic>
    <xdr:clientData/>
  </xdr:twoCellAnchor>
  <xdr:twoCellAnchor editAs="oneCell">
    <xdr:from>
      <xdr:col>2</xdr:col>
      <xdr:colOff>0</xdr:colOff>
      <xdr:row>1364</xdr:row>
      <xdr:rowOff>0</xdr:rowOff>
    </xdr:from>
    <xdr:to>
      <xdr:col>2</xdr:col>
      <xdr:colOff>95250</xdr:colOff>
      <xdr:row>1364</xdr:row>
      <xdr:rowOff>85725</xdr:rowOff>
    </xdr:to>
    <xdr:pic>
      <xdr:nvPicPr>
        <xdr:cNvPr id="41" name="Picture 40" descr="COMANDO"/>
        <xdr:cNvPicPr>
          <a:picLocks noChangeAspect="1" noChangeArrowheads="1"/>
        </xdr:cNvPicPr>
      </xdr:nvPicPr>
      <xdr:blipFill>
        <a:blip xmlns:r="http://schemas.openxmlformats.org/officeDocument/2006/relationships" r:embed="rId2"/>
        <a:srcRect/>
        <a:stretch>
          <a:fillRect/>
        </a:stretch>
      </xdr:blipFill>
      <xdr:spPr bwMode="auto">
        <a:xfrm>
          <a:off x="7496175" y="664359225"/>
          <a:ext cx="95250" cy="85725"/>
        </a:xfrm>
        <a:prstGeom prst="rect">
          <a:avLst/>
        </a:prstGeom>
        <a:noFill/>
      </xdr:spPr>
    </xdr:pic>
    <xdr:clientData/>
  </xdr:twoCellAnchor>
  <xdr:twoCellAnchor editAs="oneCell">
    <xdr:from>
      <xdr:col>2</xdr:col>
      <xdr:colOff>0</xdr:colOff>
      <xdr:row>1373</xdr:row>
      <xdr:rowOff>0</xdr:rowOff>
    </xdr:from>
    <xdr:to>
      <xdr:col>2</xdr:col>
      <xdr:colOff>95250</xdr:colOff>
      <xdr:row>1373</xdr:row>
      <xdr:rowOff>85725</xdr:rowOff>
    </xdr:to>
    <xdr:pic>
      <xdr:nvPicPr>
        <xdr:cNvPr id="42" name="Picture 41" descr="COMANDO"/>
        <xdr:cNvPicPr>
          <a:picLocks noChangeAspect="1" noChangeArrowheads="1"/>
        </xdr:cNvPicPr>
      </xdr:nvPicPr>
      <xdr:blipFill>
        <a:blip xmlns:r="http://schemas.openxmlformats.org/officeDocument/2006/relationships" r:embed="rId2"/>
        <a:srcRect/>
        <a:stretch>
          <a:fillRect/>
        </a:stretch>
      </xdr:blipFill>
      <xdr:spPr bwMode="auto">
        <a:xfrm>
          <a:off x="7496175" y="666673800"/>
          <a:ext cx="95250" cy="85725"/>
        </a:xfrm>
        <a:prstGeom prst="rect">
          <a:avLst/>
        </a:prstGeom>
        <a:noFill/>
      </xdr:spPr>
    </xdr:pic>
    <xdr:clientData/>
  </xdr:twoCellAnchor>
  <xdr:twoCellAnchor editAs="oneCell">
    <xdr:from>
      <xdr:col>2</xdr:col>
      <xdr:colOff>0</xdr:colOff>
      <xdr:row>1376</xdr:row>
      <xdr:rowOff>0</xdr:rowOff>
    </xdr:from>
    <xdr:to>
      <xdr:col>2</xdr:col>
      <xdr:colOff>95250</xdr:colOff>
      <xdr:row>1376</xdr:row>
      <xdr:rowOff>85725</xdr:rowOff>
    </xdr:to>
    <xdr:pic>
      <xdr:nvPicPr>
        <xdr:cNvPr id="43" name="Picture 42" descr="COMANDO"/>
        <xdr:cNvPicPr>
          <a:picLocks noChangeAspect="1" noChangeArrowheads="1"/>
        </xdr:cNvPicPr>
      </xdr:nvPicPr>
      <xdr:blipFill>
        <a:blip xmlns:r="http://schemas.openxmlformats.org/officeDocument/2006/relationships" r:embed="rId2"/>
        <a:srcRect/>
        <a:stretch>
          <a:fillRect/>
        </a:stretch>
      </xdr:blipFill>
      <xdr:spPr bwMode="auto">
        <a:xfrm>
          <a:off x="7496175" y="667445325"/>
          <a:ext cx="95250" cy="85725"/>
        </a:xfrm>
        <a:prstGeom prst="rect">
          <a:avLst/>
        </a:prstGeom>
        <a:noFill/>
      </xdr:spPr>
    </xdr:pic>
    <xdr:clientData/>
  </xdr:twoCellAnchor>
  <xdr:twoCellAnchor editAs="oneCell">
    <xdr:from>
      <xdr:col>2</xdr:col>
      <xdr:colOff>0</xdr:colOff>
      <xdr:row>1379</xdr:row>
      <xdr:rowOff>0</xdr:rowOff>
    </xdr:from>
    <xdr:to>
      <xdr:col>2</xdr:col>
      <xdr:colOff>95250</xdr:colOff>
      <xdr:row>1379</xdr:row>
      <xdr:rowOff>85725</xdr:rowOff>
    </xdr:to>
    <xdr:pic>
      <xdr:nvPicPr>
        <xdr:cNvPr id="44" name="Picture 43" descr="COMANDO"/>
        <xdr:cNvPicPr>
          <a:picLocks noChangeAspect="1" noChangeArrowheads="1"/>
        </xdr:cNvPicPr>
      </xdr:nvPicPr>
      <xdr:blipFill>
        <a:blip xmlns:r="http://schemas.openxmlformats.org/officeDocument/2006/relationships" r:embed="rId2"/>
        <a:srcRect/>
        <a:stretch>
          <a:fillRect/>
        </a:stretch>
      </xdr:blipFill>
      <xdr:spPr bwMode="auto">
        <a:xfrm>
          <a:off x="7496175" y="668216850"/>
          <a:ext cx="95250" cy="85725"/>
        </a:xfrm>
        <a:prstGeom prst="rect">
          <a:avLst/>
        </a:prstGeom>
        <a:noFill/>
      </xdr:spPr>
    </xdr:pic>
    <xdr:clientData/>
  </xdr:twoCellAnchor>
  <xdr:twoCellAnchor editAs="oneCell">
    <xdr:from>
      <xdr:col>2</xdr:col>
      <xdr:colOff>0</xdr:colOff>
      <xdr:row>1387</xdr:row>
      <xdr:rowOff>0</xdr:rowOff>
    </xdr:from>
    <xdr:to>
      <xdr:col>2</xdr:col>
      <xdr:colOff>95250</xdr:colOff>
      <xdr:row>1387</xdr:row>
      <xdr:rowOff>85725</xdr:rowOff>
    </xdr:to>
    <xdr:pic>
      <xdr:nvPicPr>
        <xdr:cNvPr id="45" name="Picture 44" descr="COMANDO"/>
        <xdr:cNvPicPr>
          <a:picLocks noChangeAspect="1" noChangeArrowheads="1"/>
        </xdr:cNvPicPr>
      </xdr:nvPicPr>
      <xdr:blipFill>
        <a:blip xmlns:r="http://schemas.openxmlformats.org/officeDocument/2006/relationships" r:embed="rId2"/>
        <a:srcRect/>
        <a:stretch>
          <a:fillRect/>
        </a:stretch>
      </xdr:blipFill>
      <xdr:spPr bwMode="auto">
        <a:xfrm>
          <a:off x="7496175" y="670007550"/>
          <a:ext cx="95250" cy="85725"/>
        </a:xfrm>
        <a:prstGeom prst="rect">
          <a:avLst/>
        </a:prstGeom>
        <a:noFill/>
      </xdr:spPr>
    </xdr:pic>
    <xdr:clientData/>
  </xdr:twoCellAnchor>
  <xdr:twoCellAnchor editAs="oneCell">
    <xdr:from>
      <xdr:col>2</xdr:col>
      <xdr:colOff>0</xdr:colOff>
      <xdr:row>1408</xdr:row>
      <xdr:rowOff>0</xdr:rowOff>
    </xdr:from>
    <xdr:to>
      <xdr:col>2</xdr:col>
      <xdr:colOff>95250</xdr:colOff>
      <xdr:row>1408</xdr:row>
      <xdr:rowOff>85725</xdr:rowOff>
    </xdr:to>
    <xdr:pic>
      <xdr:nvPicPr>
        <xdr:cNvPr id="46" name="Picture 45" descr="COMANDO"/>
        <xdr:cNvPicPr>
          <a:picLocks noChangeAspect="1" noChangeArrowheads="1"/>
        </xdr:cNvPicPr>
      </xdr:nvPicPr>
      <xdr:blipFill>
        <a:blip xmlns:r="http://schemas.openxmlformats.org/officeDocument/2006/relationships" r:embed="rId2"/>
        <a:srcRect/>
        <a:stretch>
          <a:fillRect/>
        </a:stretch>
      </xdr:blipFill>
      <xdr:spPr bwMode="auto">
        <a:xfrm>
          <a:off x="7496175" y="675408225"/>
          <a:ext cx="95250" cy="85725"/>
        </a:xfrm>
        <a:prstGeom prst="rect">
          <a:avLst/>
        </a:prstGeom>
        <a:noFill/>
      </xdr:spPr>
    </xdr:pic>
    <xdr:clientData/>
  </xdr:twoCellAnchor>
  <xdr:twoCellAnchor editAs="oneCell">
    <xdr:from>
      <xdr:col>2</xdr:col>
      <xdr:colOff>0</xdr:colOff>
      <xdr:row>1416</xdr:row>
      <xdr:rowOff>0</xdr:rowOff>
    </xdr:from>
    <xdr:to>
      <xdr:col>2</xdr:col>
      <xdr:colOff>95250</xdr:colOff>
      <xdr:row>1416</xdr:row>
      <xdr:rowOff>85725</xdr:rowOff>
    </xdr:to>
    <xdr:pic>
      <xdr:nvPicPr>
        <xdr:cNvPr id="47" name="Picture 46" descr="COMANDO"/>
        <xdr:cNvPicPr>
          <a:picLocks noChangeAspect="1" noChangeArrowheads="1"/>
        </xdr:cNvPicPr>
      </xdr:nvPicPr>
      <xdr:blipFill>
        <a:blip xmlns:r="http://schemas.openxmlformats.org/officeDocument/2006/relationships" r:embed="rId2"/>
        <a:srcRect/>
        <a:stretch>
          <a:fillRect/>
        </a:stretch>
      </xdr:blipFill>
      <xdr:spPr bwMode="auto">
        <a:xfrm>
          <a:off x="7496175" y="677456100"/>
          <a:ext cx="95250" cy="85725"/>
        </a:xfrm>
        <a:prstGeom prst="rect">
          <a:avLst/>
        </a:prstGeom>
        <a:noFill/>
      </xdr:spPr>
    </xdr:pic>
    <xdr:clientData/>
  </xdr:twoCellAnchor>
  <xdr:twoCellAnchor editAs="oneCell">
    <xdr:from>
      <xdr:col>2</xdr:col>
      <xdr:colOff>0</xdr:colOff>
      <xdr:row>1417</xdr:row>
      <xdr:rowOff>0</xdr:rowOff>
    </xdr:from>
    <xdr:to>
      <xdr:col>2</xdr:col>
      <xdr:colOff>95250</xdr:colOff>
      <xdr:row>1417</xdr:row>
      <xdr:rowOff>85725</xdr:rowOff>
    </xdr:to>
    <xdr:pic>
      <xdr:nvPicPr>
        <xdr:cNvPr id="48" name="Picture 47" descr="COMANDO"/>
        <xdr:cNvPicPr>
          <a:picLocks noChangeAspect="1" noChangeArrowheads="1"/>
        </xdr:cNvPicPr>
      </xdr:nvPicPr>
      <xdr:blipFill>
        <a:blip xmlns:r="http://schemas.openxmlformats.org/officeDocument/2006/relationships" r:embed="rId2"/>
        <a:srcRect/>
        <a:stretch>
          <a:fillRect/>
        </a:stretch>
      </xdr:blipFill>
      <xdr:spPr bwMode="auto">
        <a:xfrm>
          <a:off x="7496175" y="677713275"/>
          <a:ext cx="95250" cy="85725"/>
        </a:xfrm>
        <a:prstGeom prst="rect">
          <a:avLst/>
        </a:prstGeom>
        <a:noFill/>
      </xdr:spPr>
    </xdr:pic>
    <xdr:clientData/>
  </xdr:twoCellAnchor>
  <xdr:twoCellAnchor editAs="oneCell">
    <xdr:from>
      <xdr:col>2</xdr:col>
      <xdr:colOff>0</xdr:colOff>
      <xdr:row>1429</xdr:row>
      <xdr:rowOff>0</xdr:rowOff>
    </xdr:from>
    <xdr:to>
      <xdr:col>2</xdr:col>
      <xdr:colOff>95250</xdr:colOff>
      <xdr:row>1429</xdr:row>
      <xdr:rowOff>85725</xdr:rowOff>
    </xdr:to>
    <xdr:pic>
      <xdr:nvPicPr>
        <xdr:cNvPr id="49" name="Picture 48" descr="COMANDO"/>
        <xdr:cNvPicPr>
          <a:picLocks noChangeAspect="1" noChangeArrowheads="1"/>
        </xdr:cNvPicPr>
      </xdr:nvPicPr>
      <xdr:blipFill>
        <a:blip xmlns:r="http://schemas.openxmlformats.org/officeDocument/2006/relationships" r:embed="rId2"/>
        <a:srcRect/>
        <a:stretch>
          <a:fillRect/>
        </a:stretch>
      </xdr:blipFill>
      <xdr:spPr bwMode="auto">
        <a:xfrm>
          <a:off x="7496175" y="680466000"/>
          <a:ext cx="95250" cy="85725"/>
        </a:xfrm>
        <a:prstGeom prst="rect">
          <a:avLst/>
        </a:prstGeom>
        <a:noFill/>
      </xdr:spPr>
    </xdr:pic>
    <xdr:clientData/>
  </xdr:twoCellAnchor>
  <xdr:twoCellAnchor editAs="oneCell">
    <xdr:from>
      <xdr:col>2</xdr:col>
      <xdr:colOff>0</xdr:colOff>
      <xdr:row>1437</xdr:row>
      <xdr:rowOff>0</xdr:rowOff>
    </xdr:from>
    <xdr:to>
      <xdr:col>2</xdr:col>
      <xdr:colOff>123825</xdr:colOff>
      <xdr:row>1437</xdr:row>
      <xdr:rowOff>85725</xdr:rowOff>
    </xdr:to>
    <xdr:pic>
      <xdr:nvPicPr>
        <xdr:cNvPr id="50" name="Picture 49" descr="Elimina"/>
        <xdr:cNvPicPr>
          <a:picLocks noChangeAspect="1" noChangeArrowheads="1"/>
        </xdr:cNvPicPr>
      </xdr:nvPicPr>
      <xdr:blipFill>
        <a:blip xmlns:r="http://schemas.openxmlformats.org/officeDocument/2006/relationships" r:embed="rId3"/>
        <a:srcRect/>
        <a:stretch>
          <a:fillRect/>
        </a:stretch>
      </xdr:blipFill>
      <xdr:spPr bwMode="auto">
        <a:xfrm>
          <a:off x="7496175" y="683294925"/>
          <a:ext cx="123825" cy="85725"/>
        </a:xfrm>
        <a:prstGeom prst="rect">
          <a:avLst/>
        </a:prstGeom>
        <a:noFill/>
      </xdr:spPr>
    </xdr:pic>
    <xdr:clientData/>
  </xdr:twoCellAnchor>
  <xdr:twoCellAnchor editAs="oneCell">
    <xdr:from>
      <xdr:col>2</xdr:col>
      <xdr:colOff>0</xdr:colOff>
      <xdr:row>1440</xdr:row>
      <xdr:rowOff>0</xdr:rowOff>
    </xdr:from>
    <xdr:to>
      <xdr:col>2</xdr:col>
      <xdr:colOff>123825</xdr:colOff>
      <xdr:row>1440</xdr:row>
      <xdr:rowOff>85725</xdr:rowOff>
    </xdr:to>
    <xdr:pic>
      <xdr:nvPicPr>
        <xdr:cNvPr id="51" name="Picture 50" descr="Elimina"/>
        <xdr:cNvPicPr>
          <a:picLocks noChangeAspect="1" noChangeArrowheads="1"/>
        </xdr:cNvPicPr>
      </xdr:nvPicPr>
      <xdr:blipFill>
        <a:blip xmlns:r="http://schemas.openxmlformats.org/officeDocument/2006/relationships" r:embed="rId3"/>
        <a:srcRect/>
        <a:stretch>
          <a:fillRect/>
        </a:stretch>
      </xdr:blipFill>
      <xdr:spPr bwMode="auto">
        <a:xfrm>
          <a:off x="7496175" y="684323625"/>
          <a:ext cx="123825" cy="85725"/>
        </a:xfrm>
        <a:prstGeom prst="rect">
          <a:avLst/>
        </a:prstGeom>
        <a:noFill/>
      </xdr:spPr>
    </xdr:pic>
    <xdr:clientData/>
  </xdr:twoCellAnchor>
  <xdr:twoCellAnchor editAs="oneCell">
    <xdr:from>
      <xdr:col>2</xdr:col>
      <xdr:colOff>0</xdr:colOff>
      <xdr:row>1448</xdr:row>
      <xdr:rowOff>0</xdr:rowOff>
    </xdr:from>
    <xdr:to>
      <xdr:col>2</xdr:col>
      <xdr:colOff>95250</xdr:colOff>
      <xdr:row>1448</xdr:row>
      <xdr:rowOff>85725</xdr:rowOff>
    </xdr:to>
    <xdr:pic>
      <xdr:nvPicPr>
        <xdr:cNvPr id="52" name="Picture 51" descr="COMANDO"/>
        <xdr:cNvPicPr>
          <a:picLocks noChangeAspect="1" noChangeArrowheads="1"/>
        </xdr:cNvPicPr>
      </xdr:nvPicPr>
      <xdr:blipFill>
        <a:blip xmlns:r="http://schemas.openxmlformats.org/officeDocument/2006/relationships" r:embed="rId2"/>
        <a:srcRect/>
        <a:stretch>
          <a:fillRect/>
        </a:stretch>
      </xdr:blipFill>
      <xdr:spPr bwMode="auto">
        <a:xfrm>
          <a:off x="7496175" y="686381025"/>
          <a:ext cx="95250" cy="85725"/>
        </a:xfrm>
        <a:prstGeom prst="rect">
          <a:avLst/>
        </a:prstGeom>
        <a:noFill/>
      </xdr:spPr>
    </xdr:pic>
    <xdr:clientData/>
  </xdr:twoCellAnchor>
  <xdr:twoCellAnchor editAs="oneCell">
    <xdr:from>
      <xdr:col>2</xdr:col>
      <xdr:colOff>0</xdr:colOff>
      <xdr:row>1452</xdr:row>
      <xdr:rowOff>0</xdr:rowOff>
    </xdr:from>
    <xdr:to>
      <xdr:col>2</xdr:col>
      <xdr:colOff>95250</xdr:colOff>
      <xdr:row>1452</xdr:row>
      <xdr:rowOff>85725</xdr:rowOff>
    </xdr:to>
    <xdr:pic>
      <xdr:nvPicPr>
        <xdr:cNvPr id="53" name="Picture 52" descr="COMANDO"/>
        <xdr:cNvPicPr>
          <a:picLocks noChangeAspect="1" noChangeArrowheads="1"/>
        </xdr:cNvPicPr>
      </xdr:nvPicPr>
      <xdr:blipFill>
        <a:blip xmlns:r="http://schemas.openxmlformats.org/officeDocument/2006/relationships" r:embed="rId2"/>
        <a:srcRect/>
        <a:stretch>
          <a:fillRect/>
        </a:stretch>
      </xdr:blipFill>
      <xdr:spPr bwMode="auto">
        <a:xfrm>
          <a:off x="7496175" y="687409725"/>
          <a:ext cx="95250" cy="85725"/>
        </a:xfrm>
        <a:prstGeom prst="rect">
          <a:avLst/>
        </a:prstGeom>
        <a:noFill/>
      </xdr:spPr>
    </xdr:pic>
    <xdr:clientData/>
  </xdr:twoCellAnchor>
  <xdr:twoCellAnchor editAs="oneCell">
    <xdr:from>
      <xdr:col>2</xdr:col>
      <xdr:colOff>0</xdr:colOff>
      <xdr:row>1465</xdr:row>
      <xdr:rowOff>0</xdr:rowOff>
    </xdr:from>
    <xdr:to>
      <xdr:col>2</xdr:col>
      <xdr:colOff>95250</xdr:colOff>
      <xdr:row>1465</xdr:row>
      <xdr:rowOff>85725</xdr:rowOff>
    </xdr:to>
    <xdr:pic>
      <xdr:nvPicPr>
        <xdr:cNvPr id="54" name="Picture 53" descr="COMANDO"/>
        <xdr:cNvPicPr>
          <a:picLocks noChangeAspect="1" noChangeArrowheads="1"/>
        </xdr:cNvPicPr>
      </xdr:nvPicPr>
      <xdr:blipFill>
        <a:blip xmlns:r="http://schemas.openxmlformats.org/officeDocument/2006/relationships" r:embed="rId2"/>
        <a:srcRect/>
        <a:stretch>
          <a:fillRect/>
        </a:stretch>
      </xdr:blipFill>
      <xdr:spPr bwMode="auto">
        <a:xfrm>
          <a:off x="7496175" y="690933975"/>
          <a:ext cx="95250" cy="85725"/>
        </a:xfrm>
        <a:prstGeom prst="rect">
          <a:avLst/>
        </a:prstGeom>
        <a:noFill/>
      </xdr:spPr>
    </xdr:pic>
    <xdr:clientData/>
  </xdr:twoCellAnchor>
  <xdr:twoCellAnchor editAs="oneCell">
    <xdr:from>
      <xdr:col>2</xdr:col>
      <xdr:colOff>0</xdr:colOff>
      <xdr:row>1469</xdr:row>
      <xdr:rowOff>0</xdr:rowOff>
    </xdr:from>
    <xdr:to>
      <xdr:col>2</xdr:col>
      <xdr:colOff>95250</xdr:colOff>
      <xdr:row>1469</xdr:row>
      <xdr:rowOff>85725</xdr:rowOff>
    </xdr:to>
    <xdr:pic>
      <xdr:nvPicPr>
        <xdr:cNvPr id="55" name="Picture 54" descr="COMANDO"/>
        <xdr:cNvPicPr>
          <a:picLocks noChangeAspect="1" noChangeArrowheads="1"/>
        </xdr:cNvPicPr>
      </xdr:nvPicPr>
      <xdr:blipFill>
        <a:blip xmlns:r="http://schemas.openxmlformats.org/officeDocument/2006/relationships" r:embed="rId2"/>
        <a:srcRect/>
        <a:stretch>
          <a:fillRect/>
        </a:stretch>
      </xdr:blipFill>
      <xdr:spPr bwMode="auto">
        <a:xfrm>
          <a:off x="7496175" y="692219850"/>
          <a:ext cx="95250" cy="85725"/>
        </a:xfrm>
        <a:prstGeom prst="rect">
          <a:avLst/>
        </a:prstGeom>
        <a:noFill/>
      </xdr:spPr>
    </xdr:pic>
    <xdr:clientData/>
  </xdr:twoCellAnchor>
  <xdr:twoCellAnchor editAs="oneCell">
    <xdr:from>
      <xdr:col>2</xdr:col>
      <xdr:colOff>0</xdr:colOff>
      <xdr:row>1477</xdr:row>
      <xdr:rowOff>0</xdr:rowOff>
    </xdr:from>
    <xdr:to>
      <xdr:col>2</xdr:col>
      <xdr:colOff>95250</xdr:colOff>
      <xdr:row>1477</xdr:row>
      <xdr:rowOff>85725</xdr:rowOff>
    </xdr:to>
    <xdr:pic>
      <xdr:nvPicPr>
        <xdr:cNvPr id="56" name="Picture 55" descr="COMANDO"/>
        <xdr:cNvPicPr>
          <a:picLocks noChangeAspect="1" noChangeArrowheads="1"/>
        </xdr:cNvPicPr>
      </xdr:nvPicPr>
      <xdr:blipFill>
        <a:blip xmlns:r="http://schemas.openxmlformats.org/officeDocument/2006/relationships" r:embed="rId2"/>
        <a:srcRect/>
        <a:stretch>
          <a:fillRect/>
        </a:stretch>
      </xdr:blipFill>
      <xdr:spPr bwMode="auto">
        <a:xfrm>
          <a:off x="7496175" y="694534425"/>
          <a:ext cx="95250" cy="85725"/>
        </a:xfrm>
        <a:prstGeom prst="rect">
          <a:avLst/>
        </a:prstGeom>
        <a:noFill/>
      </xdr:spPr>
    </xdr:pic>
    <xdr:clientData/>
  </xdr:twoCellAnchor>
  <xdr:twoCellAnchor editAs="oneCell">
    <xdr:from>
      <xdr:col>2</xdr:col>
      <xdr:colOff>0</xdr:colOff>
      <xdr:row>1480</xdr:row>
      <xdr:rowOff>0</xdr:rowOff>
    </xdr:from>
    <xdr:to>
      <xdr:col>2</xdr:col>
      <xdr:colOff>95250</xdr:colOff>
      <xdr:row>1480</xdr:row>
      <xdr:rowOff>85725</xdr:rowOff>
    </xdr:to>
    <xdr:pic>
      <xdr:nvPicPr>
        <xdr:cNvPr id="57" name="Picture 56" descr="COMANDO"/>
        <xdr:cNvPicPr>
          <a:picLocks noChangeAspect="1" noChangeArrowheads="1"/>
        </xdr:cNvPicPr>
      </xdr:nvPicPr>
      <xdr:blipFill>
        <a:blip xmlns:r="http://schemas.openxmlformats.org/officeDocument/2006/relationships" r:embed="rId2"/>
        <a:srcRect/>
        <a:stretch>
          <a:fillRect/>
        </a:stretch>
      </xdr:blipFill>
      <xdr:spPr bwMode="auto">
        <a:xfrm>
          <a:off x="7496175" y="695305950"/>
          <a:ext cx="95250" cy="85725"/>
        </a:xfrm>
        <a:prstGeom prst="rect">
          <a:avLst/>
        </a:prstGeom>
        <a:noFill/>
      </xdr:spPr>
    </xdr:pic>
    <xdr:clientData/>
  </xdr:twoCellAnchor>
  <xdr:twoCellAnchor editAs="oneCell">
    <xdr:from>
      <xdr:col>2</xdr:col>
      <xdr:colOff>0</xdr:colOff>
      <xdr:row>1482</xdr:row>
      <xdr:rowOff>0</xdr:rowOff>
    </xdr:from>
    <xdr:to>
      <xdr:col>2</xdr:col>
      <xdr:colOff>95250</xdr:colOff>
      <xdr:row>1482</xdr:row>
      <xdr:rowOff>85725</xdr:rowOff>
    </xdr:to>
    <xdr:pic>
      <xdr:nvPicPr>
        <xdr:cNvPr id="58" name="Picture 57" descr="COMANDO"/>
        <xdr:cNvPicPr>
          <a:picLocks noChangeAspect="1" noChangeArrowheads="1"/>
        </xdr:cNvPicPr>
      </xdr:nvPicPr>
      <xdr:blipFill>
        <a:blip xmlns:r="http://schemas.openxmlformats.org/officeDocument/2006/relationships" r:embed="rId2"/>
        <a:srcRect/>
        <a:stretch>
          <a:fillRect/>
        </a:stretch>
      </xdr:blipFill>
      <xdr:spPr bwMode="auto">
        <a:xfrm>
          <a:off x="7496175" y="695820300"/>
          <a:ext cx="95250" cy="85725"/>
        </a:xfrm>
        <a:prstGeom prst="rect">
          <a:avLst/>
        </a:prstGeom>
        <a:noFill/>
      </xdr:spPr>
    </xdr:pic>
    <xdr:clientData/>
  </xdr:twoCellAnchor>
  <xdr:twoCellAnchor editAs="oneCell">
    <xdr:from>
      <xdr:col>2</xdr:col>
      <xdr:colOff>0</xdr:colOff>
      <xdr:row>1489</xdr:row>
      <xdr:rowOff>0</xdr:rowOff>
    </xdr:from>
    <xdr:to>
      <xdr:col>2</xdr:col>
      <xdr:colOff>95250</xdr:colOff>
      <xdr:row>1489</xdr:row>
      <xdr:rowOff>85725</xdr:rowOff>
    </xdr:to>
    <xdr:pic>
      <xdr:nvPicPr>
        <xdr:cNvPr id="59" name="Picture 58" descr="COMANDO"/>
        <xdr:cNvPicPr>
          <a:picLocks noChangeAspect="1" noChangeArrowheads="1"/>
        </xdr:cNvPicPr>
      </xdr:nvPicPr>
      <xdr:blipFill>
        <a:blip xmlns:r="http://schemas.openxmlformats.org/officeDocument/2006/relationships" r:embed="rId2"/>
        <a:srcRect/>
        <a:stretch>
          <a:fillRect/>
        </a:stretch>
      </xdr:blipFill>
      <xdr:spPr bwMode="auto">
        <a:xfrm>
          <a:off x="7496175" y="698392050"/>
          <a:ext cx="95250" cy="85725"/>
        </a:xfrm>
        <a:prstGeom prst="rect">
          <a:avLst/>
        </a:prstGeom>
        <a:noFill/>
      </xdr:spPr>
    </xdr:pic>
    <xdr:clientData/>
  </xdr:twoCellAnchor>
  <xdr:twoCellAnchor editAs="oneCell">
    <xdr:from>
      <xdr:col>2</xdr:col>
      <xdr:colOff>0</xdr:colOff>
      <xdr:row>1497</xdr:row>
      <xdr:rowOff>0</xdr:rowOff>
    </xdr:from>
    <xdr:to>
      <xdr:col>2</xdr:col>
      <xdr:colOff>95250</xdr:colOff>
      <xdr:row>1497</xdr:row>
      <xdr:rowOff>85725</xdr:rowOff>
    </xdr:to>
    <xdr:pic>
      <xdr:nvPicPr>
        <xdr:cNvPr id="60" name="Picture 59" descr="COMANDO"/>
        <xdr:cNvPicPr>
          <a:picLocks noChangeAspect="1" noChangeArrowheads="1"/>
        </xdr:cNvPicPr>
      </xdr:nvPicPr>
      <xdr:blipFill>
        <a:blip xmlns:r="http://schemas.openxmlformats.org/officeDocument/2006/relationships" r:embed="rId2"/>
        <a:srcRect/>
        <a:stretch>
          <a:fillRect/>
        </a:stretch>
      </xdr:blipFill>
      <xdr:spPr bwMode="auto">
        <a:xfrm>
          <a:off x="7496175" y="700182750"/>
          <a:ext cx="95250" cy="85725"/>
        </a:xfrm>
        <a:prstGeom prst="rect">
          <a:avLst/>
        </a:prstGeom>
        <a:noFill/>
      </xdr:spPr>
    </xdr:pic>
    <xdr:clientData/>
  </xdr:twoCellAnchor>
  <xdr:twoCellAnchor editAs="oneCell">
    <xdr:from>
      <xdr:col>2</xdr:col>
      <xdr:colOff>0</xdr:colOff>
      <xdr:row>1500</xdr:row>
      <xdr:rowOff>0</xdr:rowOff>
    </xdr:from>
    <xdr:to>
      <xdr:col>2</xdr:col>
      <xdr:colOff>95250</xdr:colOff>
      <xdr:row>1500</xdr:row>
      <xdr:rowOff>85725</xdr:rowOff>
    </xdr:to>
    <xdr:pic>
      <xdr:nvPicPr>
        <xdr:cNvPr id="61" name="Picture 60" descr="COMANDO"/>
        <xdr:cNvPicPr>
          <a:picLocks noChangeAspect="1" noChangeArrowheads="1"/>
        </xdr:cNvPicPr>
      </xdr:nvPicPr>
      <xdr:blipFill>
        <a:blip xmlns:r="http://schemas.openxmlformats.org/officeDocument/2006/relationships" r:embed="rId2"/>
        <a:srcRect/>
        <a:stretch>
          <a:fillRect/>
        </a:stretch>
      </xdr:blipFill>
      <xdr:spPr bwMode="auto">
        <a:xfrm>
          <a:off x="7496175" y="700954275"/>
          <a:ext cx="95250" cy="85725"/>
        </a:xfrm>
        <a:prstGeom prst="rect">
          <a:avLst/>
        </a:prstGeom>
        <a:noFill/>
      </xdr:spPr>
    </xdr:pic>
    <xdr:clientData/>
  </xdr:twoCellAnchor>
  <xdr:twoCellAnchor editAs="oneCell">
    <xdr:from>
      <xdr:col>2</xdr:col>
      <xdr:colOff>0</xdr:colOff>
      <xdr:row>1503</xdr:row>
      <xdr:rowOff>0</xdr:rowOff>
    </xdr:from>
    <xdr:to>
      <xdr:col>2</xdr:col>
      <xdr:colOff>95250</xdr:colOff>
      <xdr:row>1503</xdr:row>
      <xdr:rowOff>85725</xdr:rowOff>
    </xdr:to>
    <xdr:pic>
      <xdr:nvPicPr>
        <xdr:cNvPr id="62" name="Picture 61" descr="COMANDO"/>
        <xdr:cNvPicPr>
          <a:picLocks noChangeAspect="1" noChangeArrowheads="1"/>
        </xdr:cNvPicPr>
      </xdr:nvPicPr>
      <xdr:blipFill>
        <a:blip xmlns:r="http://schemas.openxmlformats.org/officeDocument/2006/relationships" r:embed="rId2"/>
        <a:srcRect/>
        <a:stretch>
          <a:fillRect/>
        </a:stretch>
      </xdr:blipFill>
      <xdr:spPr bwMode="auto">
        <a:xfrm>
          <a:off x="7496175" y="701725800"/>
          <a:ext cx="95250" cy="85725"/>
        </a:xfrm>
        <a:prstGeom prst="rect">
          <a:avLst/>
        </a:prstGeom>
        <a:noFill/>
      </xdr:spPr>
    </xdr:pic>
    <xdr:clientData/>
  </xdr:twoCellAnchor>
  <xdr:twoCellAnchor editAs="oneCell">
    <xdr:from>
      <xdr:col>2</xdr:col>
      <xdr:colOff>0</xdr:colOff>
      <xdr:row>1504</xdr:row>
      <xdr:rowOff>0</xdr:rowOff>
    </xdr:from>
    <xdr:to>
      <xdr:col>2</xdr:col>
      <xdr:colOff>95250</xdr:colOff>
      <xdr:row>1504</xdr:row>
      <xdr:rowOff>85725</xdr:rowOff>
    </xdr:to>
    <xdr:pic>
      <xdr:nvPicPr>
        <xdr:cNvPr id="63" name="Picture 62" descr="COMANDO"/>
        <xdr:cNvPicPr>
          <a:picLocks noChangeAspect="1" noChangeArrowheads="1"/>
        </xdr:cNvPicPr>
      </xdr:nvPicPr>
      <xdr:blipFill>
        <a:blip xmlns:r="http://schemas.openxmlformats.org/officeDocument/2006/relationships" r:embed="rId2"/>
        <a:srcRect/>
        <a:stretch>
          <a:fillRect/>
        </a:stretch>
      </xdr:blipFill>
      <xdr:spPr bwMode="auto">
        <a:xfrm>
          <a:off x="7496175" y="701982975"/>
          <a:ext cx="95250" cy="85725"/>
        </a:xfrm>
        <a:prstGeom prst="rect">
          <a:avLst/>
        </a:prstGeom>
        <a:noFill/>
      </xdr:spPr>
    </xdr:pic>
    <xdr:clientData/>
  </xdr:twoCellAnchor>
  <xdr:twoCellAnchor editAs="oneCell">
    <xdr:from>
      <xdr:col>2</xdr:col>
      <xdr:colOff>0</xdr:colOff>
      <xdr:row>1505</xdr:row>
      <xdr:rowOff>0</xdr:rowOff>
    </xdr:from>
    <xdr:to>
      <xdr:col>2</xdr:col>
      <xdr:colOff>95250</xdr:colOff>
      <xdr:row>1505</xdr:row>
      <xdr:rowOff>85725</xdr:rowOff>
    </xdr:to>
    <xdr:pic>
      <xdr:nvPicPr>
        <xdr:cNvPr id="64" name="Picture 63" descr="COMANDO"/>
        <xdr:cNvPicPr>
          <a:picLocks noChangeAspect="1" noChangeArrowheads="1"/>
        </xdr:cNvPicPr>
      </xdr:nvPicPr>
      <xdr:blipFill>
        <a:blip xmlns:r="http://schemas.openxmlformats.org/officeDocument/2006/relationships" r:embed="rId2"/>
        <a:srcRect/>
        <a:stretch>
          <a:fillRect/>
        </a:stretch>
      </xdr:blipFill>
      <xdr:spPr bwMode="auto">
        <a:xfrm>
          <a:off x="7496175" y="702240150"/>
          <a:ext cx="95250" cy="85725"/>
        </a:xfrm>
        <a:prstGeom prst="rect">
          <a:avLst/>
        </a:prstGeom>
        <a:noFill/>
      </xdr:spPr>
    </xdr:pic>
    <xdr:clientData/>
  </xdr:twoCellAnchor>
  <xdr:twoCellAnchor editAs="oneCell">
    <xdr:from>
      <xdr:col>2</xdr:col>
      <xdr:colOff>0</xdr:colOff>
      <xdr:row>1506</xdr:row>
      <xdr:rowOff>0</xdr:rowOff>
    </xdr:from>
    <xdr:to>
      <xdr:col>2</xdr:col>
      <xdr:colOff>95250</xdr:colOff>
      <xdr:row>1506</xdr:row>
      <xdr:rowOff>85725</xdr:rowOff>
    </xdr:to>
    <xdr:pic>
      <xdr:nvPicPr>
        <xdr:cNvPr id="65" name="Picture 64" descr="COMANDO"/>
        <xdr:cNvPicPr>
          <a:picLocks noChangeAspect="1" noChangeArrowheads="1"/>
        </xdr:cNvPicPr>
      </xdr:nvPicPr>
      <xdr:blipFill>
        <a:blip xmlns:r="http://schemas.openxmlformats.org/officeDocument/2006/relationships" r:embed="rId2"/>
        <a:srcRect/>
        <a:stretch>
          <a:fillRect/>
        </a:stretch>
      </xdr:blipFill>
      <xdr:spPr bwMode="auto">
        <a:xfrm>
          <a:off x="7496175" y="702497325"/>
          <a:ext cx="95250" cy="85725"/>
        </a:xfrm>
        <a:prstGeom prst="rect">
          <a:avLst/>
        </a:prstGeom>
        <a:noFill/>
      </xdr:spPr>
    </xdr:pic>
    <xdr:clientData/>
  </xdr:twoCellAnchor>
  <xdr:twoCellAnchor editAs="oneCell">
    <xdr:from>
      <xdr:col>2</xdr:col>
      <xdr:colOff>0</xdr:colOff>
      <xdr:row>1507</xdr:row>
      <xdr:rowOff>0</xdr:rowOff>
    </xdr:from>
    <xdr:to>
      <xdr:col>2</xdr:col>
      <xdr:colOff>95250</xdr:colOff>
      <xdr:row>1507</xdr:row>
      <xdr:rowOff>85725</xdr:rowOff>
    </xdr:to>
    <xdr:pic>
      <xdr:nvPicPr>
        <xdr:cNvPr id="66" name="Picture 65" descr="COMANDO"/>
        <xdr:cNvPicPr>
          <a:picLocks noChangeAspect="1" noChangeArrowheads="1"/>
        </xdr:cNvPicPr>
      </xdr:nvPicPr>
      <xdr:blipFill>
        <a:blip xmlns:r="http://schemas.openxmlformats.org/officeDocument/2006/relationships" r:embed="rId2"/>
        <a:srcRect/>
        <a:stretch>
          <a:fillRect/>
        </a:stretch>
      </xdr:blipFill>
      <xdr:spPr bwMode="auto">
        <a:xfrm>
          <a:off x="7496175" y="702754500"/>
          <a:ext cx="95250" cy="85725"/>
        </a:xfrm>
        <a:prstGeom prst="rect">
          <a:avLst/>
        </a:prstGeom>
        <a:noFill/>
      </xdr:spPr>
    </xdr:pic>
    <xdr:clientData/>
  </xdr:twoCellAnchor>
  <xdr:twoCellAnchor editAs="oneCell">
    <xdr:from>
      <xdr:col>2</xdr:col>
      <xdr:colOff>0</xdr:colOff>
      <xdr:row>1508</xdr:row>
      <xdr:rowOff>0</xdr:rowOff>
    </xdr:from>
    <xdr:to>
      <xdr:col>2</xdr:col>
      <xdr:colOff>95250</xdr:colOff>
      <xdr:row>1508</xdr:row>
      <xdr:rowOff>85725</xdr:rowOff>
    </xdr:to>
    <xdr:pic>
      <xdr:nvPicPr>
        <xdr:cNvPr id="67" name="Picture 66" descr="COMANDO"/>
        <xdr:cNvPicPr>
          <a:picLocks noChangeAspect="1" noChangeArrowheads="1"/>
        </xdr:cNvPicPr>
      </xdr:nvPicPr>
      <xdr:blipFill>
        <a:blip xmlns:r="http://schemas.openxmlformats.org/officeDocument/2006/relationships" r:embed="rId2"/>
        <a:srcRect/>
        <a:stretch>
          <a:fillRect/>
        </a:stretch>
      </xdr:blipFill>
      <xdr:spPr bwMode="auto">
        <a:xfrm>
          <a:off x="7496175" y="703011675"/>
          <a:ext cx="95250" cy="85725"/>
        </a:xfrm>
        <a:prstGeom prst="rect">
          <a:avLst/>
        </a:prstGeom>
        <a:noFill/>
      </xdr:spPr>
    </xdr:pic>
    <xdr:clientData/>
  </xdr:twoCellAnchor>
  <xdr:twoCellAnchor editAs="oneCell">
    <xdr:from>
      <xdr:col>2</xdr:col>
      <xdr:colOff>0</xdr:colOff>
      <xdr:row>1509</xdr:row>
      <xdr:rowOff>0</xdr:rowOff>
    </xdr:from>
    <xdr:to>
      <xdr:col>2</xdr:col>
      <xdr:colOff>95250</xdr:colOff>
      <xdr:row>1509</xdr:row>
      <xdr:rowOff>85725</xdr:rowOff>
    </xdr:to>
    <xdr:pic>
      <xdr:nvPicPr>
        <xdr:cNvPr id="68" name="Picture 67" descr="COMANDO"/>
        <xdr:cNvPicPr>
          <a:picLocks noChangeAspect="1" noChangeArrowheads="1"/>
        </xdr:cNvPicPr>
      </xdr:nvPicPr>
      <xdr:blipFill>
        <a:blip xmlns:r="http://schemas.openxmlformats.org/officeDocument/2006/relationships" r:embed="rId2"/>
        <a:srcRect/>
        <a:stretch>
          <a:fillRect/>
        </a:stretch>
      </xdr:blipFill>
      <xdr:spPr bwMode="auto">
        <a:xfrm>
          <a:off x="7496175" y="703268850"/>
          <a:ext cx="95250" cy="85725"/>
        </a:xfrm>
        <a:prstGeom prst="rect">
          <a:avLst/>
        </a:prstGeom>
        <a:noFill/>
      </xdr:spPr>
    </xdr:pic>
    <xdr:clientData/>
  </xdr:twoCellAnchor>
  <xdr:twoCellAnchor editAs="oneCell">
    <xdr:from>
      <xdr:col>2</xdr:col>
      <xdr:colOff>0</xdr:colOff>
      <xdr:row>1517</xdr:row>
      <xdr:rowOff>0</xdr:rowOff>
    </xdr:from>
    <xdr:to>
      <xdr:col>2</xdr:col>
      <xdr:colOff>95250</xdr:colOff>
      <xdr:row>1517</xdr:row>
      <xdr:rowOff>85725</xdr:rowOff>
    </xdr:to>
    <xdr:pic>
      <xdr:nvPicPr>
        <xdr:cNvPr id="69" name="Picture 68" descr="COMANDO"/>
        <xdr:cNvPicPr>
          <a:picLocks noChangeAspect="1" noChangeArrowheads="1"/>
        </xdr:cNvPicPr>
      </xdr:nvPicPr>
      <xdr:blipFill>
        <a:blip xmlns:r="http://schemas.openxmlformats.org/officeDocument/2006/relationships" r:embed="rId2"/>
        <a:srcRect/>
        <a:stretch>
          <a:fillRect/>
        </a:stretch>
      </xdr:blipFill>
      <xdr:spPr bwMode="auto">
        <a:xfrm>
          <a:off x="7496175" y="705840600"/>
          <a:ext cx="95250" cy="85725"/>
        </a:xfrm>
        <a:prstGeom prst="rect">
          <a:avLst/>
        </a:prstGeom>
        <a:noFill/>
      </xdr:spPr>
    </xdr:pic>
    <xdr:clientData/>
  </xdr:twoCellAnchor>
  <xdr:twoCellAnchor editAs="oneCell">
    <xdr:from>
      <xdr:col>2</xdr:col>
      <xdr:colOff>0</xdr:colOff>
      <xdr:row>1518</xdr:row>
      <xdr:rowOff>0</xdr:rowOff>
    </xdr:from>
    <xdr:to>
      <xdr:col>2</xdr:col>
      <xdr:colOff>95250</xdr:colOff>
      <xdr:row>1518</xdr:row>
      <xdr:rowOff>85725</xdr:rowOff>
    </xdr:to>
    <xdr:pic>
      <xdr:nvPicPr>
        <xdr:cNvPr id="70" name="Picture 69" descr="COMANDO"/>
        <xdr:cNvPicPr>
          <a:picLocks noChangeAspect="1" noChangeArrowheads="1"/>
        </xdr:cNvPicPr>
      </xdr:nvPicPr>
      <xdr:blipFill>
        <a:blip xmlns:r="http://schemas.openxmlformats.org/officeDocument/2006/relationships" r:embed="rId2"/>
        <a:srcRect/>
        <a:stretch>
          <a:fillRect/>
        </a:stretch>
      </xdr:blipFill>
      <xdr:spPr bwMode="auto">
        <a:xfrm>
          <a:off x="7496175" y="706097775"/>
          <a:ext cx="95250" cy="85725"/>
        </a:xfrm>
        <a:prstGeom prst="rect">
          <a:avLst/>
        </a:prstGeom>
        <a:noFill/>
      </xdr:spPr>
    </xdr:pic>
    <xdr:clientData/>
  </xdr:twoCellAnchor>
  <xdr:twoCellAnchor editAs="oneCell">
    <xdr:from>
      <xdr:col>2</xdr:col>
      <xdr:colOff>0</xdr:colOff>
      <xdr:row>1519</xdr:row>
      <xdr:rowOff>0</xdr:rowOff>
    </xdr:from>
    <xdr:to>
      <xdr:col>2</xdr:col>
      <xdr:colOff>95250</xdr:colOff>
      <xdr:row>1519</xdr:row>
      <xdr:rowOff>85725</xdr:rowOff>
    </xdr:to>
    <xdr:pic>
      <xdr:nvPicPr>
        <xdr:cNvPr id="71" name="Picture 70" descr="COMANDO"/>
        <xdr:cNvPicPr>
          <a:picLocks noChangeAspect="1" noChangeArrowheads="1"/>
        </xdr:cNvPicPr>
      </xdr:nvPicPr>
      <xdr:blipFill>
        <a:blip xmlns:r="http://schemas.openxmlformats.org/officeDocument/2006/relationships" r:embed="rId2"/>
        <a:srcRect/>
        <a:stretch>
          <a:fillRect/>
        </a:stretch>
      </xdr:blipFill>
      <xdr:spPr bwMode="auto">
        <a:xfrm>
          <a:off x="7496175" y="706354950"/>
          <a:ext cx="95250" cy="85725"/>
        </a:xfrm>
        <a:prstGeom prst="rect">
          <a:avLst/>
        </a:prstGeom>
        <a:noFill/>
      </xdr:spPr>
    </xdr:pic>
    <xdr:clientData/>
  </xdr:twoCellAnchor>
  <xdr:twoCellAnchor editAs="oneCell">
    <xdr:from>
      <xdr:col>2</xdr:col>
      <xdr:colOff>0</xdr:colOff>
      <xdr:row>1520</xdr:row>
      <xdr:rowOff>0</xdr:rowOff>
    </xdr:from>
    <xdr:to>
      <xdr:col>2</xdr:col>
      <xdr:colOff>95250</xdr:colOff>
      <xdr:row>1520</xdr:row>
      <xdr:rowOff>85725</xdr:rowOff>
    </xdr:to>
    <xdr:pic>
      <xdr:nvPicPr>
        <xdr:cNvPr id="72" name="Picture 71" descr="COMANDO"/>
        <xdr:cNvPicPr>
          <a:picLocks noChangeAspect="1" noChangeArrowheads="1"/>
        </xdr:cNvPicPr>
      </xdr:nvPicPr>
      <xdr:blipFill>
        <a:blip xmlns:r="http://schemas.openxmlformats.org/officeDocument/2006/relationships" r:embed="rId2"/>
        <a:srcRect/>
        <a:stretch>
          <a:fillRect/>
        </a:stretch>
      </xdr:blipFill>
      <xdr:spPr bwMode="auto">
        <a:xfrm>
          <a:off x="7496175" y="706612125"/>
          <a:ext cx="95250" cy="85725"/>
        </a:xfrm>
        <a:prstGeom prst="rect">
          <a:avLst/>
        </a:prstGeom>
        <a:noFill/>
      </xdr:spPr>
    </xdr:pic>
    <xdr:clientData/>
  </xdr:twoCellAnchor>
  <xdr:twoCellAnchor editAs="oneCell">
    <xdr:from>
      <xdr:col>2</xdr:col>
      <xdr:colOff>0</xdr:colOff>
      <xdr:row>1521</xdr:row>
      <xdr:rowOff>0</xdr:rowOff>
    </xdr:from>
    <xdr:to>
      <xdr:col>2</xdr:col>
      <xdr:colOff>95250</xdr:colOff>
      <xdr:row>1521</xdr:row>
      <xdr:rowOff>85725</xdr:rowOff>
    </xdr:to>
    <xdr:pic>
      <xdr:nvPicPr>
        <xdr:cNvPr id="73" name="Picture 72" descr="COMANDO"/>
        <xdr:cNvPicPr>
          <a:picLocks noChangeAspect="1" noChangeArrowheads="1"/>
        </xdr:cNvPicPr>
      </xdr:nvPicPr>
      <xdr:blipFill>
        <a:blip xmlns:r="http://schemas.openxmlformats.org/officeDocument/2006/relationships" r:embed="rId2"/>
        <a:srcRect/>
        <a:stretch>
          <a:fillRect/>
        </a:stretch>
      </xdr:blipFill>
      <xdr:spPr bwMode="auto">
        <a:xfrm>
          <a:off x="7496175" y="706869300"/>
          <a:ext cx="95250" cy="85725"/>
        </a:xfrm>
        <a:prstGeom prst="rect">
          <a:avLst/>
        </a:prstGeom>
        <a:noFill/>
      </xdr:spPr>
    </xdr:pic>
    <xdr:clientData/>
  </xdr:twoCellAnchor>
  <xdr:twoCellAnchor editAs="oneCell">
    <xdr:from>
      <xdr:col>2</xdr:col>
      <xdr:colOff>0</xdr:colOff>
      <xdr:row>1522</xdr:row>
      <xdr:rowOff>0</xdr:rowOff>
    </xdr:from>
    <xdr:to>
      <xdr:col>2</xdr:col>
      <xdr:colOff>95250</xdr:colOff>
      <xdr:row>1522</xdr:row>
      <xdr:rowOff>85725</xdr:rowOff>
    </xdr:to>
    <xdr:pic>
      <xdr:nvPicPr>
        <xdr:cNvPr id="74" name="Picture 73" descr="COMANDO"/>
        <xdr:cNvPicPr>
          <a:picLocks noChangeAspect="1" noChangeArrowheads="1"/>
        </xdr:cNvPicPr>
      </xdr:nvPicPr>
      <xdr:blipFill>
        <a:blip xmlns:r="http://schemas.openxmlformats.org/officeDocument/2006/relationships" r:embed="rId2"/>
        <a:srcRect/>
        <a:stretch>
          <a:fillRect/>
        </a:stretch>
      </xdr:blipFill>
      <xdr:spPr bwMode="auto">
        <a:xfrm>
          <a:off x="7496175" y="707126475"/>
          <a:ext cx="95250" cy="85725"/>
        </a:xfrm>
        <a:prstGeom prst="rect">
          <a:avLst/>
        </a:prstGeom>
        <a:noFill/>
      </xdr:spPr>
    </xdr:pic>
    <xdr:clientData/>
  </xdr:twoCellAnchor>
  <xdr:twoCellAnchor editAs="oneCell">
    <xdr:from>
      <xdr:col>2</xdr:col>
      <xdr:colOff>0</xdr:colOff>
      <xdr:row>1523</xdr:row>
      <xdr:rowOff>0</xdr:rowOff>
    </xdr:from>
    <xdr:to>
      <xdr:col>2</xdr:col>
      <xdr:colOff>95250</xdr:colOff>
      <xdr:row>1523</xdr:row>
      <xdr:rowOff>85725</xdr:rowOff>
    </xdr:to>
    <xdr:pic>
      <xdr:nvPicPr>
        <xdr:cNvPr id="75" name="Picture 74" descr="COMANDO"/>
        <xdr:cNvPicPr>
          <a:picLocks noChangeAspect="1" noChangeArrowheads="1"/>
        </xdr:cNvPicPr>
      </xdr:nvPicPr>
      <xdr:blipFill>
        <a:blip xmlns:r="http://schemas.openxmlformats.org/officeDocument/2006/relationships" r:embed="rId2"/>
        <a:srcRect/>
        <a:stretch>
          <a:fillRect/>
        </a:stretch>
      </xdr:blipFill>
      <xdr:spPr bwMode="auto">
        <a:xfrm>
          <a:off x="7496175" y="707383650"/>
          <a:ext cx="95250" cy="85725"/>
        </a:xfrm>
        <a:prstGeom prst="rect">
          <a:avLst/>
        </a:prstGeom>
        <a:noFill/>
      </xdr:spPr>
    </xdr:pic>
    <xdr:clientData/>
  </xdr:twoCellAnchor>
  <xdr:twoCellAnchor editAs="oneCell">
    <xdr:from>
      <xdr:col>2</xdr:col>
      <xdr:colOff>0</xdr:colOff>
      <xdr:row>1524</xdr:row>
      <xdr:rowOff>0</xdr:rowOff>
    </xdr:from>
    <xdr:to>
      <xdr:col>2</xdr:col>
      <xdr:colOff>95250</xdr:colOff>
      <xdr:row>1524</xdr:row>
      <xdr:rowOff>85725</xdr:rowOff>
    </xdr:to>
    <xdr:pic>
      <xdr:nvPicPr>
        <xdr:cNvPr id="76" name="Picture 75" descr="COMANDO"/>
        <xdr:cNvPicPr>
          <a:picLocks noChangeAspect="1" noChangeArrowheads="1"/>
        </xdr:cNvPicPr>
      </xdr:nvPicPr>
      <xdr:blipFill>
        <a:blip xmlns:r="http://schemas.openxmlformats.org/officeDocument/2006/relationships" r:embed="rId2"/>
        <a:srcRect/>
        <a:stretch>
          <a:fillRect/>
        </a:stretch>
      </xdr:blipFill>
      <xdr:spPr bwMode="auto">
        <a:xfrm>
          <a:off x="7496175" y="707640825"/>
          <a:ext cx="95250" cy="85725"/>
        </a:xfrm>
        <a:prstGeom prst="rect">
          <a:avLst/>
        </a:prstGeom>
        <a:noFill/>
      </xdr:spPr>
    </xdr:pic>
    <xdr:clientData/>
  </xdr:twoCellAnchor>
  <xdr:twoCellAnchor editAs="oneCell">
    <xdr:from>
      <xdr:col>2</xdr:col>
      <xdr:colOff>0</xdr:colOff>
      <xdr:row>1525</xdr:row>
      <xdr:rowOff>0</xdr:rowOff>
    </xdr:from>
    <xdr:to>
      <xdr:col>2</xdr:col>
      <xdr:colOff>95250</xdr:colOff>
      <xdr:row>1525</xdr:row>
      <xdr:rowOff>85725</xdr:rowOff>
    </xdr:to>
    <xdr:pic>
      <xdr:nvPicPr>
        <xdr:cNvPr id="77" name="Picture 76" descr="COMANDO"/>
        <xdr:cNvPicPr>
          <a:picLocks noChangeAspect="1" noChangeArrowheads="1"/>
        </xdr:cNvPicPr>
      </xdr:nvPicPr>
      <xdr:blipFill>
        <a:blip xmlns:r="http://schemas.openxmlformats.org/officeDocument/2006/relationships" r:embed="rId2"/>
        <a:srcRect/>
        <a:stretch>
          <a:fillRect/>
        </a:stretch>
      </xdr:blipFill>
      <xdr:spPr bwMode="auto">
        <a:xfrm>
          <a:off x="7496175" y="707898000"/>
          <a:ext cx="95250" cy="85725"/>
        </a:xfrm>
        <a:prstGeom prst="rect">
          <a:avLst/>
        </a:prstGeom>
        <a:noFill/>
      </xdr:spPr>
    </xdr:pic>
    <xdr:clientData/>
  </xdr:twoCellAnchor>
  <xdr:twoCellAnchor editAs="oneCell">
    <xdr:from>
      <xdr:col>2</xdr:col>
      <xdr:colOff>0</xdr:colOff>
      <xdr:row>1526</xdr:row>
      <xdr:rowOff>0</xdr:rowOff>
    </xdr:from>
    <xdr:to>
      <xdr:col>2</xdr:col>
      <xdr:colOff>95250</xdr:colOff>
      <xdr:row>1526</xdr:row>
      <xdr:rowOff>85725</xdr:rowOff>
    </xdr:to>
    <xdr:pic>
      <xdr:nvPicPr>
        <xdr:cNvPr id="78" name="Picture 77" descr="COMANDO"/>
        <xdr:cNvPicPr>
          <a:picLocks noChangeAspect="1" noChangeArrowheads="1"/>
        </xdr:cNvPicPr>
      </xdr:nvPicPr>
      <xdr:blipFill>
        <a:blip xmlns:r="http://schemas.openxmlformats.org/officeDocument/2006/relationships" r:embed="rId2"/>
        <a:srcRect/>
        <a:stretch>
          <a:fillRect/>
        </a:stretch>
      </xdr:blipFill>
      <xdr:spPr bwMode="auto">
        <a:xfrm>
          <a:off x="7496175" y="708155175"/>
          <a:ext cx="95250" cy="85725"/>
        </a:xfrm>
        <a:prstGeom prst="rect">
          <a:avLst/>
        </a:prstGeom>
        <a:noFill/>
      </xdr:spPr>
    </xdr:pic>
    <xdr:clientData/>
  </xdr:twoCellAnchor>
  <xdr:twoCellAnchor editAs="oneCell">
    <xdr:from>
      <xdr:col>2</xdr:col>
      <xdr:colOff>0</xdr:colOff>
      <xdr:row>1527</xdr:row>
      <xdr:rowOff>0</xdr:rowOff>
    </xdr:from>
    <xdr:to>
      <xdr:col>2</xdr:col>
      <xdr:colOff>95250</xdr:colOff>
      <xdr:row>1527</xdr:row>
      <xdr:rowOff>85725</xdr:rowOff>
    </xdr:to>
    <xdr:pic>
      <xdr:nvPicPr>
        <xdr:cNvPr id="79" name="Picture 78" descr="COMANDO"/>
        <xdr:cNvPicPr>
          <a:picLocks noChangeAspect="1" noChangeArrowheads="1"/>
        </xdr:cNvPicPr>
      </xdr:nvPicPr>
      <xdr:blipFill>
        <a:blip xmlns:r="http://schemas.openxmlformats.org/officeDocument/2006/relationships" r:embed="rId2"/>
        <a:srcRect/>
        <a:stretch>
          <a:fillRect/>
        </a:stretch>
      </xdr:blipFill>
      <xdr:spPr bwMode="auto">
        <a:xfrm>
          <a:off x="7496175" y="708412350"/>
          <a:ext cx="95250" cy="85725"/>
        </a:xfrm>
        <a:prstGeom prst="rect">
          <a:avLst/>
        </a:prstGeom>
        <a:noFill/>
      </xdr:spPr>
    </xdr:pic>
    <xdr:clientData/>
  </xdr:twoCellAnchor>
  <xdr:twoCellAnchor editAs="oneCell">
    <xdr:from>
      <xdr:col>2</xdr:col>
      <xdr:colOff>0</xdr:colOff>
      <xdr:row>1530</xdr:row>
      <xdr:rowOff>0</xdr:rowOff>
    </xdr:from>
    <xdr:to>
      <xdr:col>2</xdr:col>
      <xdr:colOff>95250</xdr:colOff>
      <xdr:row>1530</xdr:row>
      <xdr:rowOff>85725</xdr:rowOff>
    </xdr:to>
    <xdr:pic>
      <xdr:nvPicPr>
        <xdr:cNvPr id="80" name="Picture 79" descr="COMANDO"/>
        <xdr:cNvPicPr>
          <a:picLocks noChangeAspect="1" noChangeArrowheads="1"/>
        </xdr:cNvPicPr>
      </xdr:nvPicPr>
      <xdr:blipFill>
        <a:blip xmlns:r="http://schemas.openxmlformats.org/officeDocument/2006/relationships" r:embed="rId2"/>
        <a:srcRect/>
        <a:stretch>
          <a:fillRect/>
        </a:stretch>
      </xdr:blipFill>
      <xdr:spPr bwMode="auto">
        <a:xfrm>
          <a:off x="7496175" y="709183875"/>
          <a:ext cx="95250" cy="85725"/>
        </a:xfrm>
        <a:prstGeom prst="rect">
          <a:avLst/>
        </a:prstGeom>
        <a:noFill/>
      </xdr:spPr>
    </xdr:pic>
    <xdr:clientData/>
  </xdr:twoCellAnchor>
  <xdr:twoCellAnchor editAs="oneCell">
    <xdr:from>
      <xdr:col>2</xdr:col>
      <xdr:colOff>0</xdr:colOff>
      <xdr:row>1533</xdr:row>
      <xdr:rowOff>0</xdr:rowOff>
    </xdr:from>
    <xdr:to>
      <xdr:col>2</xdr:col>
      <xdr:colOff>95250</xdr:colOff>
      <xdr:row>1533</xdr:row>
      <xdr:rowOff>85725</xdr:rowOff>
    </xdr:to>
    <xdr:pic>
      <xdr:nvPicPr>
        <xdr:cNvPr id="81" name="Picture 80" descr="COMANDO"/>
        <xdr:cNvPicPr>
          <a:picLocks noChangeAspect="1" noChangeArrowheads="1"/>
        </xdr:cNvPicPr>
      </xdr:nvPicPr>
      <xdr:blipFill>
        <a:blip xmlns:r="http://schemas.openxmlformats.org/officeDocument/2006/relationships" r:embed="rId2"/>
        <a:srcRect/>
        <a:stretch>
          <a:fillRect/>
        </a:stretch>
      </xdr:blipFill>
      <xdr:spPr bwMode="auto">
        <a:xfrm>
          <a:off x="7496175" y="709955400"/>
          <a:ext cx="95250" cy="85725"/>
        </a:xfrm>
        <a:prstGeom prst="rect">
          <a:avLst/>
        </a:prstGeom>
        <a:noFill/>
      </xdr:spPr>
    </xdr:pic>
    <xdr:clientData/>
  </xdr:twoCellAnchor>
  <xdr:twoCellAnchor editAs="oneCell">
    <xdr:from>
      <xdr:col>2</xdr:col>
      <xdr:colOff>0</xdr:colOff>
      <xdr:row>1536</xdr:row>
      <xdr:rowOff>0</xdr:rowOff>
    </xdr:from>
    <xdr:to>
      <xdr:col>2</xdr:col>
      <xdr:colOff>95250</xdr:colOff>
      <xdr:row>1536</xdr:row>
      <xdr:rowOff>85725</xdr:rowOff>
    </xdr:to>
    <xdr:pic>
      <xdr:nvPicPr>
        <xdr:cNvPr id="82" name="Picture 81" descr="COMANDO"/>
        <xdr:cNvPicPr>
          <a:picLocks noChangeAspect="1" noChangeArrowheads="1"/>
        </xdr:cNvPicPr>
      </xdr:nvPicPr>
      <xdr:blipFill>
        <a:blip xmlns:r="http://schemas.openxmlformats.org/officeDocument/2006/relationships" r:embed="rId2"/>
        <a:srcRect/>
        <a:stretch>
          <a:fillRect/>
        </a:stretch>
      </xdr:blipFill>
      <xdr:spPr bwMode="auto">
        <a:xfrm>
          <a:off x="7496175" y="710726925"/>
          <a:ext cx="95250" cy="85725"/>
        </a:xfrm>
        <a:prstGeom prst="rect">
          <a:avLst/>
        </a:prstGeom>
        <a:noFill/>
      </xdr:spPr>
    </xdr:pic>
    <xdr:clientData/>
  </xdr:twoCellAnchor>
  <xdr:twoCellAnchor editAs="oneCell">
    <xdr:from>
      <xdr:col>2</xdr:col>
      <xdr:colOff>0</xdr:colOff>
      <xdr:row>1542</xdr:row>
      <xdr:rowOff>0</xdr:rowOff>
    </xdr:from>
    <xdr:to>
      <xdr:col>2</xdr:col>
      <xdr:colOff>95250</xdr:colOff>
      <xdr:row>1542</xdr:row>
      <xdr:rowOff>85725</xdr:rowOff>
    </xdr:to>
    <xdr:pic>
      <xdr:nvPicPr>
        <xdr:cNvPr id="83" name="Picture 82" descr="COMANDO"/>
        <xdr:cNvPicPr>
          <a:picLocks noChangeAspect="1" noChangeArrowheads="1"/>
        </xdr:cNvPicPr>
      </xdr:nvPicPr>
      <xdr:blipFill>
        <a:blip xmlns:r="http://schemas.openxmlformats.org/officeDocument/2006/relationships" r:embed="rId2"/>
        <a:srcRect/>
        <a:stretch>
          <a:fillRect/>
        </a:stretch>
      </xdr:blipFill>
      <xdr:spPr bwMode="auto">
        <a:xfrm>
          <a:off x="7496175" y="712784325"/>
          <a:ext cx="95250" cy="85725"/>
        </a:xfrm>
        <a:prstGeom prst="rect">
          <a:avLst/>
        </a:prstGeom>
        <a:noFill/>
      </xdr:spPr>
    </xdr:pic>
    <xdr:clientData/>
  </xdr:twoCellAnchor>
  <xdr:twoCellAnchor editAs="oneCell">
    <xdr:from>
      <xdr:col>2</xdr:col>
      <xdr:colOff>0</xdr:colOff>
      <xdr:row>1544</xdr:row>
      <xdr:rowOff>0</xdr:rowOff>
    </xdr:from>
    <xdr:to>
      <xdr:col>2</xdr:col>
      <xdr:colOff>95250</xdr:colOff>
      <xdr:row>1544</xdr:row>
      <xdr:rowOff>85725</xdr:rowOff>
    </xdr:to>
    <xdr:pic>
      <xdr:nvPicPr>
        <xdr:cNvPr id="84" name="Picture 83" descr="COMANDO"/>
        <xdr:cNvPicPr>
          <a:picLocks noChangeAspect="1" noChangeArrowheads="1"/>
        </xdr:cNvPicPr>
      </xdr:nvPicPr>
      <xdr:blipFill>
        <a:blip xmlns:r="http://schemas.openxmlformats.org/officeDocument/2006/relationships" r:embed="rId2"/>
        <a:srcRect/>
        <a:stretch>
          <a:fillRect/>
        </a:stretch>
      </xdr:blipFill>
      <xdr:spPr bwMode="auto">
        <a:xfrm>
          <a:off x="7496175" y="713298675"/>
          <a:ext cx="95250" cy="85725"/>
        </a:xfrm>
        <a:prstGeom prst="rect">
          <a:avLst/>
        </a:prstGeom>
        <a:noFill/>
      </xdr:spPr>
    </xdr:pic>
    <xdr:clientData/>
  </xdr:twoCellAnchor>
  <xdr:twoCellAnchor editAs="oneCell">
    <xdr:from>
      <xdr:col>2</xdr:col>
      <xdr:colOff>0</xdr:colOff>
      <xdr:row>1546</xdr:row>
      <xdr:rowOff>0</xdr:rowOff>
    </xdr:from>
    <xdr:to>
      <xdr:col>2</xdr:col>
      <xdr:colOff>95250</xdr:colOff>
      <xdr:row>1546</xdr:row>
      <xdr:rowOff>85725</xdr:rowOff>
    </xdr:to>
    <xdr:pic>
      <xdr:nvPicPr>
        <xdr:cNvPr id="85" name="Picture 84" descr="COMANDO"/>
        <xdr:cNvPicPr>
          <a:picLocks noChangeAspect="1" noChangeArrowheads="1"/>
        </xdr:cNvPicPr>
      </xdr:nvPicPr>
      <xdr:blipFill>
        <a:blip xmlns:r="http://schemas.openxmlformats.org/officeDocument/2006/relationships" r:embed="rId2"/>
        <a:srcRect/>
        <a:stretch>
          <a:fillRect/>
        </a:stretch>
      </xdr:blipFill>
      <xdr:spPr bwMode="auto">
        <a:xfrm>
          <a:off x="7496175" y="713813025"/>
          <a:ext cx="95250" cy="85725"/>
        </a:xfrm>
        <a:prstGeom prst="rect">
          <a:avLst/>
        </a:prstGeom>
        <a:noFill/>
      </xdr:spPr>
    </xdr:pic>
    <xdr:clientData/>
  </xdr:twoCellAnchor>
  <xdr:twoCellAnchor editAs="oneCell">
    <xdr:from>
      <xdr:col>2</xdr:col>
      <xdr:colOff>0</xdr:colOff>
      <xdr:row>1555</xdr:row>
      <xdr:rowOff>0</xdr:rowOff>
    </xdr:from>
    <xdr:to>
      <xdr:col>2</xdr:col>
      <xdr:colOff>95250</xdr:colOff>
      <xdr:row>1555</xdr:row>
      <xdr:rowOff>85725</xdr:rowOff>
    </xdr:to>
    <xdr:pic>
      <xdr:nvPicPr>
        <xdr:cNvPr id="86" name="Picture 85" descr="COMANDO"/>
        <xdr:cNvPicPr>
          <a:picLocks noChangeAspect="1" noChangeArrowheads="1"/>
        </xdr:cNvPicPr>
      </xdr:nvPicPr>
      <xdr:blipFill>
        <a:blip xmlns:r="http://schemas.openxmlformats.org/officeDocument/2006/relationships" r:embed="rId2"/>
        <a:srcRect/>
        <a:stretch>
          <a:fillRect/>
        </a:stretch>
      </xdr:blipFill>
      <xdr:spPr bwMode="auto">
        <a:xfrm>
          <a:off x="7496175" y="716118075"/>
          <a:ext cx="95250" cy="85725"/>
        </a:xfrm>
        <a:prstGeom prst="rect">
          <a:avLst/>
        </a:prstGeom>
        <a:noFill/>
      </xdr:spPr>
    </xdr:pic>
    <xdr:clientData/>
  </xdr:twoCellAnchor>
  <xdr:twoCellAnchor editAs="oneCell">
    <xdr:from>
      <xdr:col>2</xdr:col>
      <xdr:colOff>0</xdr:colOff>
      <xdr:row>1558</xdr:row>
      <xdr:rowOff>0</xdr:rowOff>
    </xdr:from>
    <xdr:to>
      <xdr:col>2</xdr:col>
      <xdr:colOff>95250</xdr:colOff>
      <xdr:row>1558</xdr:row>
      <xdr:rowOff>85725</xdr:rowOff>
    </xdr:to>
    <xdr:pic>
      <xdr:nvPicPr>
        <xdr:cNvPr id="87" name="Picture 86" descr="COMANDO"/>
        <xdr:cNvPicPr>
          <a:picLocks noChangeAspect="1" noChangeArrowheads="1"/>
        </xdr:cNvPicPr>
      </xdr:nvPicPr>
      <xdr:blipFill>
        <a:blip xmlns:r="http://schemas.openxmlformats.org/officeDocument/2006/relationships" r:embed="rId2"/>
        <a:srcRect/>
        <a:stretch>
          <a:fillRect/>
        </a:stretch>
      </xdr:blipFill>
      <xdr:spPr bwMode="auto">
        <a:xfrm>
          <a:off x="7496175" y="716889600"/>
          <a:ext cx="95250" cy="85725"/>
        </a:xfrm>
        <a:prstGeom prst="rect">
          <a:avLst/>
        </a:prstGeom>
        <a:noFill/>
      </xdr:spPr>
    </xdr:pic>
    <xdr:clientData/>
  </xdr:twoCellAnchor>
  <xdr:twoCellAnchor editAs="oneCell">
    <xdr:from>
      <xdr:col>2</xdr:col>
      <xdr:colOff>0</xdr:colOff>
      <xdr:row>1561</xdr:row>
      <xdr:rowOff>0</xdr:rowOff>
    </xdr:from>
    <xdr:to>
      <xdr:col>2</xdr:col>
      <xdr:colOff>95250</xdr:colOff>
      <xdr:row>1561</xdr:row>
      <xdr:rowOff>85725</xdr:rowOff>
    </xdr:to>
    <xdr:pic>
      <xdr:nvPicPr>
        <xdr:cNvPr id="88" name="Picture 87" descr="COMANDO"/>
        <xdr:cNvPicPr>
          <a:picLocks noChangeAspect="1" noChangeArrowheads="1"/>
        </xdr:cNvPicPr>
      </xdr:nvPicPr>
      <xdr:blipFill>
        <a:blip xmlns:r="http://schemas.openxmlformats.org/officeDocument/2006/relationships" r:embed="rId2"/>
        <a:srcRect/>
        <a:stretch>
          <a:fillRect/>
        </a:stretch>
      </xdr:blipFill>
      <xdr:spPr bwMode="auto">
        <a:xfrm>
          <a:off x="7496175" y="717661125"/>
          <a:ext cx="95250" cy="85725"/>
        </a:xfrm>
        <a:prstGeom prst="rect">
          <a:avLst/>
        </a:prstGeom>
        <a:noFill/>
      </xdr:spPr>
    </xdr:pic>
    <xdr:clientData/>
  </xdr:twoCellAnchor>
  <xdr:twoCellAnchor editAs="oneCell">
    <xdr:from>
      <xdr:col>2</xdr:col>
      <xdr:colOff>0</xdr:colOff>
      <xdr:row>1566</xdr:row>
      <xdr:rowOff>0</xdr:rowOff>
    </xdr:from>
    <xdr:to>
      <xdr:col>2</xdr:col>
      <xdr:colOff>95250</xdr:colOff>
      <xdr:row>1566</xdr:row>
      <xdr:rowOff>85725</xdr:rowOff>
    </xdr:to>
    <xdr:pic>
      <xdr:nvPicPr>
        <xdr:cNvPr id="89" name="Picture 88" descr="COMANDO"/>
        <xdr:cNvPicPr>
          <a:picLocks noChangeAspect="1" noChangeArrowheads="1"/>
        </xdr:cNvPicPr>
      </xdr:nvPicPr>
      <xdr:blipFill>
        <a:blip xmlns:r="http://schemas.openxmlformats.org/officeDocument/2006/relationships" r:embed="rId2"/>
        <a:srcRect/>
        <a:stretch>
          <a:fillRect/>
        </a:stretch>
      </xdr:blipFill>
      <xdr:spPr bwMode="auto">
        <a:xfrm>
          <a:off x="7496175" y="718947000"/>
          <a:ext cx="95250" cy="85725"/>
        </a:xfrm>
        <a:prstGeom prst="rect">
          <a:avLst/>
        </a:prstGeom>
        <a:noFill/>
      </xdr:spPr>
    </xdr:pic>
    <xdr:clientData/>
  </xdr:twoCellAnchor>
  <xdr:twoCellAnchor editAs="oneCell">
    <xdr:from>
      <xdr:col>2</xdr:col>
      <xdr:colOff>0</xdr:colOff>
      <xdr:row>1567</xdr:row>
      <xdr:rowOff>0</xdr:rowOff>
    </xdr:from>
    <xdr:to>
      <xdr:col>2</xdr:col>
      <xdr:colOff>95250</xdr:colOff>
      <xdr:row>1567</xdr:row>
      <xdr:rowOff>85725</xdr:rowOff>
    </xdr:to>
    <xdr:pic>
      <xdr:nvPicPr>
        <xdr:cNvPr id="90" name="Picture 89" descr="COMANDO"/>
        <xdr:cNvPicPr>
          <a:picLocks noChangeAspect="1" noChangeArrowheads="1"/>
        </xdr:cNvPicPr>
      </xdr:nvPicPr>
      <xdr:blipFill>
        <a:blip xmlns:r="http://schemas.openxmlformats.org/officeDocument/2006/relationships" r:embed="rId2"/>
        <a:srcRect/>
        <a:stretch>
          <a:fillRect/>
        </a:stretch>
      </xdr:blipFill>
      <xdr:spPr bwMode="auto">
        <a:xfrm>
          <a:off x="7496175" y="719204175"/>
          <a:ext cx="95250" cy="85725"/>
        </a:xfrm>
        <a:prstGeom prst="rect">
          <a:avLst/>
        </a:prstGeom>
        <a:noFill/>
      </xdr:spPr>
    </xdr:pic>
    <xdr:clientData/>
  </xdr:twoCellAnchor>
  <xdr:twoCellAnchor editAs="oneCell">
    <xdr:from>
      <xdr:col>2</xdr:col>
      <xdr:colOff>0</xdr:colOff>
      <xdr:row>1570</xdr:row>
      <xdr:rowOff>0</xdr:rowOff>
    </xdr:from>
    <xdr:to>
      <xdr:col>2</xdr:col>
      <xdr:colOff>95250</xdr:colOff>
      <xdr:row>1570</xdr:row>
      <xdr:rowOff>85725</xdr:rowOff>
    </xdr:to>
    <xdr:pic>
      <xdr:nvPicPr>
        <xdr:cNvPr id="91" name="Picture 90" descr="COMANDO"/>
        <xdr:cNvPicPr>
          <a:picLocks noChangeAspect="1" noChangeArrowheads="1"/>
        </xdr:cNvPicPr>
      </xdr:nvPicPr>
      <xdr:blipFill>
        <a:blip xmlns:r="http://schemas.openxmlformats.org/officeDocument/2006/relationships" r:embed="rId2"/>
        <a:srcRect/>
        <a:stretch>
          <a:fillRect/>
        </a:stretch>
      </xdr:blipFill>
      <xdr:spPr bwMode="auto">
        <a:xfrm>
          <a:off x="7496175" y="719975700"/>
          <a:ext cx="95250" cy="85725"/>
        </a:xfrm>
        <a:prstGeom prst="rect">
          <a:avLst/>
        </a:prstGeom>
        <a:noFill/>
      </xdr:spPr>
    </xdr:pic>
    <xdr:clientData/>
  </xdr:twoCellAnchor>
  <xdr:twoCellAnchor editAs="oneCell">
    <xdr:from>
      <xdr:col>2</xdr:col>
      <xdr:colOff>0</xdr:colOff>
      <xdr:row>1573</xdr:row>
      <xdr:rowOff>0</xdr:rowOff>
    </xdr:from>
    <xdr:to>
      <xdr:col>2</xdr:col>
      <xdr:colOff>95250</xdr:colOff>
      <xdr:row>1573</xdr:row>
      <xdr:rowOff>85725</xdr:rowOff>
    </xdr:to>
    <xdr:pic>
      <xdr:nvPicPr>
        <xdr:cNvPr id="92" name="Picture 91" descr="COMANDO"/>
        <xdr:cNvPicPr>
          <a:picLocks noChangeAspect="1" noChangeArrowheads="1"/>
        </xdr:cNvPicPr>
      </xdr:nvPicPr>
      <xdr:blipFill>
        <a:blip xmlns:r="http://schemas.openxmlformats.org/officeDocument/2006/relationships" r:embed="rId2"/>
        <a:srcRect/>
        <a:stretch>
          <a:fillRect/>
        </a:stretch>
      </xdr:blipFill>
      <xdr:spPr bwMode="auto">
        <a:xfrm>
          <a:off x="7496175" y="720747225"/>
          <a:ext cx="95250" cy="85725"/>
        </a:xfrm>
        <a:prstGeom prst="rect">
          <a:avLst/>
        </a:prstGeom>
        <a:noFill/>
      </xdr:spPr>
    </xdr:pic>
    <xdr:clientData/>
  </xdr:twoCellAnchor>
  <xdr:twoCellAnchor editAs="oneCell">
    <xdr:from>
      <xdr:col>2</xdr:col>
      <xdr:colOff>0</xdr:colOff>
      <xdr:row>1576</xdr:row>
      <xdr:rowOff>0</xdr:rowOff>
    </xdr:from>
    <xdr:to>
      <xdr:col>2</xdr:col>
      <xdr:colOff>95250</xdr:colOff>
      <xdr:row>1576</xdr:row>
      <xdr:rowOff>85725</xdr:rowOff>
    </xdr:to>
    <xdr:pic>
      <xdr:nvPicPr>
        <xdr:cNvPr id="93" name="Picture 92" descr="COMANDO"/>
        <xdr:cNvPicPr>
          <a:picLocks noChangeAspect="1" noChangeArrowheads="1"/>
        </xdr:cNvPicPr>
      </xdr:nvPicPr>
      <xdr:blipFill>
        <a:blip xmlns:r="http://schemas.openxmlformats.org/officeDocument/2006/relationships" r:embed="rId2"/>
        <a:srcRect/>
        <a:stretch>
          <a:fillRect/>
        </a:stretch>
      </xdr:blipFill>
      <xdr:spPr bwMode="auto">
        <a:xfrm>
          <a:off x="7496175" y="721518750"/>
          <a:ext cx="95250" cy="85725"/>
        </a:xfrm>
        <a:prstGeom prst="rect">
          <a:avLst/>
        </a:prstGeom>
        <a:noFill/>
      </xdr:spPr>
    </xdr:pic>
    <xdr:clientData/>
  </xdr:twoCellAnchor>
  <xdr:twoCellAnchor editAs="oneCell">
    <xdr:from>
      <xdr:col>2</xdr:col>
      <xdr:colOff>0</xdr:colOff>
      <xdr:row>1586</xdr:row>
      <xdr:rowOff>0</xdr:rowOff>
    </xdr:from>
    <xdr:to>
      <xdr:col>2</xdr:col>
      <xdr:colOff>95250</xdr:colOff>
      <xdr:row>1586</xdr:row>
      <xdr:rowOff>85725</xdr:rowOff>
    </xdr:to>
    <xdr:pic>
      <xdr:nvPicPr>
        <xdr:cNvPr id="94" name="Picture 93" descr="COMANDO"/>
        <xdr:cNvPicPr>
          <a:picLocks noChangeAspect="1" noChangeArrowheads="1"/>
        </xdr:cNvPicPr>
      </xdr:nvPicPr>
      <xdr:blipFill>
        <a:blip xmlns:r="http://schemas.openxmlformats.org/officeDocument/2006/relationships" r:embed="rId2"/>
        <a:srcRect/>
        <a:stretch>
          <a:fillRect/>
        </a:stretch>
      </xdr:blipFill>
      <xdr:spPr bwMode="auto">
        <a:xfrm>
          <a:off x="7496175" y="724090500"/>
          <a:ext cx="95250" cy="85725"/>
        </a:xfrm>
        <a:prstGeom prst="rect">
          <a:avLst/>
        </a:prstGeom>
        <a:noFill/>
      </xdr:spPr>
    </xdr:pic>
    <xdr:clientData/>
  </xdr:twoCellAnchor>
  <xdr:twoCellAnchor editAs="oneCell">
    <xdr:from>
      <xdr:col>2</xdr:col>
      <xdr:colOff>0</xdr:colOff>
      <xdr:row>1587</xdr:row>
      <xdr:rowOff>0</xdr:rowOff>
    </xdr:from>
    <xdr:to>
      <xdr:col>2</xdr:col>
      <xdr:colOff>95250</xdr:colOff>
      <xdr:row>1587</xdr:row>
      <xdr:rowOff>85725</xdr:rowOff>
    </xdr:to>
    <xdr:pic>
      <xdr:nvPicPr>
        <xdr:cNvPr id="95" name="Picture 94" descr="COMANDO"/>
        <xdr:cNvPicPr>
          <a:picLocks noChangeAspect="1" noChangeArrowheads="1"/>
        </xdr:cNvPicPr>
      </xdr:nvPicPr>
      <xdr:blipFill>
        <a:blip xmlns:r="http://schemas.openxmlformats.org/officeDocument/2006/relationships" r:embed="rId2"/>
        <a:srcRect/>
        <a:stretch>
          <a:fillRect/>
        </a:stretch>
      </xdr:blipFill>
      <xdr:spPr bwMode="auto">
        <a:xfrm>
          <a:off x="7496175" y="724347675"/>
          <a:ext cx="95250" cy="85725"/>
        </a:xfrm>
        <a:prstGeom prst="rect">
          <a:avLst/>
        </a:prstGeom>
        <a:noFill/>
      </xdr:spPr>
    </xdr:pic>
    <xdr:clientData/>
  </xdr:twoCellAnchor>
  <xdr:twoCellAnchor editAs="oneCell">
    <xdr:from>
      <xdr:col>2</xdr:col>
      <xdr:colOff>0</xdr:colOff>
      <xdr:row>1597</xdr:row>
      <xdr:rowOff>0</xdr:rowOff>
    </xdr:from>
    <xdr:to>
      <xdr:col>2</xdr:col>
      <xdr:colOff>95250</xdr:colOff>
      <xdr:row>1597</xdr:row>
      <xdr:rowOff>85725</xdr:rowOff>
    </xdr:to>
    <xdr:pic>
      <xdr:nvPicPr>
        <xdr:cNvPr id="96" name="Picture 95" descr="COMANDO"/>
        <xdr:cNvPicPr>
          <a:picLocks noChangeAspect="1" noChangeArrowheads="1"/>
        </xdr:cNvPicPr>
      </xdr:nvPicPr>
      <xdr:blipFill>
        <a:blip xmlns:r="http://schemas.openxmlformats.org/officeDocument/2006/relationships" r:embed="rId2"/>
        <a:srcRect/>
        <a:stretch>
          <a:fillRect/>
        </a:stretch>
      </xdr:blipFill>
      <xdr:spPr bwMode="auto">
        <a:xfrm>
          <a:off x="7496175" y="726586050"/>
          <a:ext cx="95250" cy="85725"/>
        </a:xfrm>
        <a:prstGeom prst="rect">
          <a:avLst/>
        </a:prstGeom>
        <a:noFill/>
      </xdr:spPr>
    </xdr:pic>
    <xdr:clientData/>
  </xdr:twoCellAnchor>
  <xdr:twoCellAnchor editAs="oneCell">
    <xdr:from>
      <xdr:col>2</xdr:col>
      <xdr:colOff>0</xdr:colOff>
      <xdr:row>1605</xdr:row>
      <xdr:rowOff>0</xdr:rowOff>
    </xdr:from>
    <xdr:to>
      <xdr:col>2</xdr:col>
      <xdr:colOff>95250</xdr:colOff>
      <xdr:row>1605</xdr:row>
      <xdr:rowOff>85725</xdr:rowOff>
    </xdr:to>
    <xdr:pic>
      <xdr:nvPicPr>
        <xdr:cNvPr id="97" name="Picture 96" descr="COMANDO"/>
        <xdr:cNvPicPr>
          <a:picLocks noChangeAspect="1" noChangeArrowheads="1"/>
        </xdr:cNvPicPr>
      </xdr:nvPicPr>
      <xdr:blipFill>
        <a:blip xmlns:r="http://schemas.openxmlformats.org/officeDocument/2006/relationships" r:embed="rId2"/>
        <a:srcRect/>
        <a:stretch>
          <a:fillRect/>
        </a:stretch>
      </xdr:blipFill>
      <xdr:spPr bwMode="auto">
        <a:xfrm>
          <a:off x="7496175" y="728643450"/>
          <a:ext cx="95250" cy="85725"/>
        </a:xfrm>
        <a:prstGeom prst="rect">
          <a:avLst/>
        </a:prstGeom>
        <a:noFill/>
      </xdr:spPr>
    </xdr:pic>
    <xdr:clientData/>
  </xdr:twoCellAnchor>
  <xdr:twoCellAnchor editAs="oneCell">
    <xdr:from>
      <xdr:col>2</xdr:col>
      <xdr:colOff>0</xdr:colOff>
      <xdr:row>1606</xdr:row>
      <xdr:rowOff>0</xdr:rowOff>
    </xdr:from>
    <xdr:to>
      <xdr:col>2</xdr:col>
      <xdr:colOff>95250</xdr:colOff>
      <xdr:row>1606</xdr:row>
      <xdr:rowOff>85725</xdr:rowOff>
    </xdr:to>
    <xdr:pic>
      <xdr:nvPicPr>
        <xdr:cNvPr id="98" name="Picture 97" descr="COMANDO"/>
        <xdr:cNvPicPr>
          <a:picLocks noChangeAspect="1" noChangeArrowheads="1"/>
        </xdr:cNvPicPr>
      </xdr:nvPicPr>
      <xdr:blipFill>
        <a:blip xmlns:r="http://schemas.openxmlformats.org/officeDocument/2006/relationships" r:embed="rId2"/>
        <a:srcRect/>
        <a:stretch>
          <a:fillRect/>
        </a:stretch>
      </xdr:blipFill>
      <xdr:spPr bwMode="auto">
        <a:xfrm>
          <a:off x="7496175" y="728900625"/>
          <a:ext cx="95250" cy="85725"/>
        </a:xfrm>
        <a:prstGeom prst="rect">
          <a:avLst/>
        </a:prstGeom>
        <a:noFill/>
      </xdr:spPr>
    </xdr:pic>
    <xdr:clientData/>
  </xdr:twoCellAnchor>
  <xdr:twoCellAnchor editAs="oneCell">
    <xdr:from>
      <xdr:col>2</xdr:col>
      <xdr:colOff>0</xdr:colOff>
      <xdr:row>1640</xdr:row>
      <xdr:rowOff>0</xdr:rowOff>
    </xdr:from>
    <xdr:to>
      <xdr:col>2</xdr:col>
      <xdr:colOff>95250</xdr:colOff>
      <xdr:row>1640</xdr:row>
      <xdr:rowOff>85725</xdr:rowOff>
    </xdr:to>
    <xdr:pic>
      <xdr:nvPicPr>
        <xdr:cNvPr id="99" name="Picture 98" descr="COMANDO"/>
        <xdr:cNvPicPr>
          <a:picLocks noChangeAspect="1" noChangeArrowheads="1"/>
        </xdr:cNvPicPr>
      </xdr:nvPicPr>
      <xdr:blipFill>
        <a:blip xmlns:r="http://schemas.openxmlformats.org/officeDocument/2006/relationships" r:embed="rId2"/>
        <a:srcRect/>
        <a:stretch>
          <a:fillRect/>
        </a:stretch>
      </xdr:blipFill>
      <xdr:spPr bwMode="auto">
        <a:xfrm>
          <a:off x="7496175" y="738263700"/>
          <a:ext cx="95250" cy="85725"/>
        </a:xfrm>
        <a:prstGeom prst="rect">
          <a:avLst/>
        </a:prstGeom>
        <a:noFill/>
      </xdr:spPr>
    </xdr:pic>
    <xdr:clientData/>
  </xdr:twoCellAnchor>
  <xdr:twoCellAnchor editAs="oneCell">
    <xdr:from>
      <xdr:col>2</xdr:col>
      <xdr:colOff>0</xdr:colOff>
      <xdr:row>1641</xdr:row>
      <xdr:rowOff>0</xdr:rowOff>
    </xdr:from>
    <xdr:to>
      <xdr:col>2</xdr:col>
      <xdr:colOff>95250</xdr:colOff>
      <xdr:row>1641</xdr:row>
      <xdr:rowOff>85725</xdr:rowOff>
    </xdr:to>
    <xdr:pic>
      <xdr:nvPicPr>
        <xdr:cNvPr id="100" name="Picture 99" descr="COMANDO"/>
        <xdr:cNvPicPr>
          <a:picLocks noChangeAspect="1" noChangeArrowheads="1"/>
        </xdr:cNvPicPr>
      </xdr:nvPicPr>
      <xdr:blipFill>
        <a:blip xmlns:r="http://schemas.openxmlformats.org/officeDocument/2006/relationships" r:embed="rId2"/>
        <a:srcRect/>
        <a:stretch>
          <a:fillRect/>
        </a:stretch>
      </xdr:blipFill>
      <xdr:spPr bwMode="auto">
        <a:xfrm>
          <a:off x="7496175" y="738520875"/>
          <a:ext cx="95250" cy="85725"/>
        </a:xfrm>
        <a:prstGeom prst="rect">
          <a:avLst/>
        </a:prstGeom>
        <a:noFill/>
      </xdr:spPr>
    </xdr:pic>
    <xdr:clientData/>
  </xdr:twoCellAnchor>
  <xdr:twoCellAnchor editAs="oneCell">
    <xdr:from>
      <xdr:col>2</xdr:col>
      <xdr:colOff>0</xdr:colOff>
      <xdr:row>1663</xdr:row>
      <xdr:rowOff>0</xdr:rowOff>
    </xdr:from>
    <xdr:to>
      <xdr:col>2</xdr:col>
      <xdr:colOff>95250</xdr:colOff>
      <xdr:row>1663</xdr:row>
      <xdr:rowOff>85725</xdr:rowOff>
    </xdr:to>
    <xdr:pic>
      <xdr:nvPicPr>
        <xdr:cNvPr id="101" name="Picture 100" descr="COMANDO"/>
        <xdr:cNvPicPr>
          <a:picLocks noChangeAspect="1" noChangeArrowheads="1"/>
        </xdr:cNvPicPr>
      </xdr:nvPicPr>
      <xdr:blipFill>
        <a:blip xmlns:r="http://schemas.openxmlformats.org/officeDocument/2006/relationships" r:embed="rId2"/>
        <a:srcRect/>
        <a:stretch>
          <a:fillRect/>
        </a:stretch>
      </xdr:blipFill>
      <xdr:spPr bwMode="auto">
        <a:xfrm>
          <a:off x="7496175" y="743645325"/>
          <a:ext cx="95250" cy="85725"/>
        </a:xfrm>
        <a:prstGeom prst="rect">
          <a:avLst/>
        </a:prstGeom>
        <a:noFill/>
      </xdr:spPr>
    </xdr:pic>
    <xdr:clientData/>
  </xdr:twoCellAnchor>
  <xdr:twoCellAnchor editAs="oneCell">
    <xdr:from>
      <xdr:col>2</xdr:col>
      <xdr:colOff>0</xdr:colOff>
      <xdr:row>1664</xdr:row>
      <xdr:rowOff>0</xdr:rowOff>
    </xdr:from>
    <xdr:to>
      <xdr:col>2</xdr:col>
      <xdr:colOff>95250</xdr:colOff>
      <xdr:row>1664</xdr:row>
      <xdr:rowOff>85725</xdr:rowOff>
    </xdr:to>
    <xdr:pic>
      <xdr:nvPicPr>
        <xdr:cNvPr id="102" name="Picture 101" descr="COMANDO"/>
        <xdr:cNvPicPr>
          <a:picLocks noChangeAspect="1" noChangeArrowheads="1"/>
        </xdr:cNvPicPr>
      </xdr:nvPicPr>
      <xdr:blipFill>
        <a:blip xmlns:r="http://schemas.openxmlformats.org/officeDocument/2006/relationships" r:embed="rId2"/>
        <a:srcRect/>
        <a:stretch>
          <a:fillRect/>
        </a:stretch>
      </xdr:blipFill>
      <xdr:spPr bwMode="auto">
        <a:xfrm>
          <a:off x="7496175" y="743902500"/>
          <a:ext cx="95250" cy="85725"/>
        </a:xfrm>
        <a:prstGeom prst="rect">
          <a:avLst/>
        </a:prstGeom>
        <a:noFill/>
      </xdr:spPr>
    </xdr:pic>
    <xdr:clientData/>
  </xdr:twoCellAnchor>
  <xdr:twoCellAnchor editAs="oneCell">
    <xdr:from>
      <xdr:col>2</xdr:col>
      <xdr:colOff>0</xdr:colOff>
      <xdr:row>1665</xdr:row>
      <xdr:rowOff>0</xdr:rowOff>
    </xdr:from>
    <xdr:to>
      <xdr:col>2</xdr:col>
      <xdr:colOff>95250</xdr:colOff>
      <xdr:row>1665</xdr:row>
      <xdr:rowOff>85725</xdr:rowOff>
    </xdr:to>
    <xdr:pic>
      <xdr:nvPicPr>
        <xdr:cNvPr id="103" name="Picture 102" descr="COMANDO"/>
        <xdr:cNvPicPr>
          <a:picLocks noChangeAspect="1" noChangeArrowheads="1"/>
        </xdr:cNvPicPr>
      </xdr:nvPicPr>
      <xdr:blipFill>
        <a:blip xmlns:r="http://schemas.openxmlformats.org/officeDocument/2006/relationships" r:embed="rId2"/>
        <a:srcRect/>
        <a:stretch>
          <a:fillRect/>
        </a:stretch>
      </xdr:blipFill>
      <xdr:spPr bwMode="auto">
        <a:xfrm>
          <a:off x="7496175" y="744159675"/>
          <a:ext cx="95250" cy="85725"/>
        </a:xfrm>
        <a:prstGeom prst="rect">
          <a:avLst/>
        </a:prstGeom>
        <a:noFill/>
      </xdr:spPr>
    </xdr:pic>
    <xdr:clientData/>
  </xdr:twoCellAnchor>
  <xdr:twoCellAnchor editAs="oneCell">
    <xdr:from>
      <xdr:col>2</xdr:col>
      <xdr:colOff>0</xdr:colOff>
      <xdr:row>1666</xdr:row>
      <xdr:rowOff>0</xdr:rowOff>
    </xdr:from>
    <xdr:to>
      <xdr:col>2</xdr:col>
      <xdr:colOff>95250</xdr:colOff>
      <xdr:row>1666</xdr:row>
      <xdr:rowOff>85725</xdr:rowOff>
    </xdr:to>
    <xdr:pic>
      <xdr:nvPicPr>
        <xdr:cNvPr id="104" name="Picture 103" descr="COMANDO"/>
        <xdr:cNvPicPr>
          <a:picLocks noChangeAspect="1" noChangeArrowheads="1"/>
        </xdr:cNvPicPr>
      </xdr:nvPicPr>
      <xdr:blipFill>
        <a:blip xmlns:r="http://schemas.openxmlformats.org/officeDocument/2006/relationships" r:embed="rId2"/>
        <a:srcRect/>
        <a:stretch>
          <a:fillRect/>
        </a:stretch>
      </xdr:blipFill>
      <xdr:spPr bwMode="auto">
        <a:xfrm>
          <a:off x="7496175" y="744416850"/>
          <a:ext cx="95250" cy="85725"/>
        </a:xfrm>
        <a:prstGeom prst="rect">
          <a:avLst/>
        </a:prstGeom>
        <a:noFill/>
      </xdr:spPr>
    </xdr:pic>
    <xdr:clientData/>
  </xdr:twoCellAnchor>
  <xdr:twoCellAnchor editAs="oneCell">
    <xdr:from>
      <xdr:col>2</xdr:col>
      <xdr:colOff>0</xdr:colOff>
      <xdr:row>1667</xdr:row>
      <xdr:rowOff>0</xdr:rowOff>
    </xdr:from>
    <xdr:to>
      <xdr:col>2</xdr:col>
      <xdr:colOff>95250</xdr:colOff>
      <xdr:row>1667</xdr:row>
      <xdr:rowOff>85725</xdr:rowOff>
    </xdr:to>
    <xdr:pic>
      <xdr:nvPicPr>
        <xdr:cNvPr id="105" name="Picture 104" descr="COMANDO"/>
        <xdr:cNvPicPr>
          <a:picLocks noChangeAspect="1" noChangeArrowheads="1"/>
        </xdr:cNvPicPr>
      </xdr:nvPicPr>
      <xdr:blipFill>
        <a:blip xmlns:r="http://schemas.openxmlformats.org/officeDocument/2006/relationships" r:embed="rId2"/>
        <a:srcRect/>
        <a:stretch>
          <a:fillRect/>
        </a:stretch>
      </xdr:blipFill>
      <xdr:spPr bwMode="auto">
        <a:xfrm>
          <a:off x="7496175" y="744674025"/>
          <a:ext cx="95250" cy="85725"/>
        </a:xfrm>
        <a:prstGeom prst="rect">
          <a:avLst/>
        </a:prstGeom>
        <a:noFill/>
      </xdr:spPr>
    </xdr:pic>
    <xdr:clientData/>
  </xdr:twoCellAnchor>
  <xdr:twoCellAnchor editAs="oneCell">
    <xdr:from>
      <xdr:col>2</xdr:col>
      <xdr:colOff>0</xdr:colOff>
      <xdr:row>1668</xdr:row>
      <xdr:rowOff>0</xdr:rowOff>
    </xdr:from>
    <xdr:to>
      <xdr:col>2</xdr:col>
      <xdr:colOff>95250</xdr:colOff>
      <xdr:row>1668</xdr:row>
      <xdr:rowOff>85725</xdr:rowOff>
    </xdr:to>
    <xdr:pic>
      <xdr:nvPicPr>
        <xdr:cNvPr id="106" name="Picture 105" descr="COMANDO"/>
        <xdr:cNvPicPr>
          <a:picLocks noChangeAspect="1" noChangeArrowheads="1"/>
        </xdr:cNvPicPr>
      </xdr:nvPicPr>
      <xdr:blipFill>
        <a:blip xmlns:r="http://schemas.openxmlformats.org/officeDocument/2006/relationships" r:embed="rId2"/>
        <a:srcRect/>
        <a:stretch>
          <a:fillRect/>
        </a:stretch>
      </xdr:blipFill>
      <xdr:spPr bwMode="auto">
        <a:xfrm>
          <a:off x="7496175" y="744931200"/>
          <a:ext cx="95250" cy="85725"/>
        </a:xfrm>
        <a:prstGeom prst="rect">
          <a:avLst/>
        </a:prstGeom>
        <a:noFill/>
      </xdr:spPr>
    </xdr:pic>
    <xdr:clientData/>
  </xdr:twoCellAnchor>
  <xdr:twoCellAnchor editAs="oneCell">
    <xdr:from>
      <xdr:col>2</xdr:col>
      <xdr:colOff>0</xdr:colOff>
      <xdr:row>1673</xdr:row>
      <xdr:rowOff>0</xdr:rowOff>
    </xdr:from>
    <xdr:to>
      <xdr:col>2</xdr:col>
      <xdr:colOff>95250</xdr:colOff>
      <xdr:row>1673</xdr:row>
      <xdr:rowOff>85725</xdr:rowOff>
    </xdr:to>
    <xdr:pic>
      <xdr:nvPicPr>
        <xdr:cNvPr id="107" name="Picture 106" descr="COMANDO"/>
        <xdr:cNvPicPr>
          <a:picLocks noChangeAspect="1" noChangeArrowheads="1"/>
        </xdr:cNvPicPr>
      </xdr:nvPicPr>
      <xdr:blipFill>
        <a:blip xmlns:r="http://schemas.openxmlformats.org/officeDocument/2006/relationships" r:embed="rId2"/>
        <a:srcRect/>
        <a:stretch>
          <a:fillRect/>
        </a:stretch>
      </xdr:blipFill>
      <xdr:spPr bwMode="auto">
        <a:xfrm>
          <a:off x="7496175" y="746217075"/>
          <a:ext cx="95250" cy="85725"/>
        </a:xfrm>
        <a:prstGeom prst="rect">
          <a:avLst/>
        </a:prstGeom>
        <a:noFill/>
      </xdr:spPr>
    </xdr:pic>
    <xdr:clientData/>
  </xdr:twoCellAnchor>
  <xdr:twoCellAnchor editAs="oneCell">
    <xdr:from>
      <xdr:col>2</xdr:col>
      <xdr:colOff>0</xdr:colOff>
      <xdr:row>1674</xdr:row>
      <xdr:rowOff>0</xdr:rowOff>
    </xdr:from>
    <xdr:to>
      <xdr:col>2</xdr:col>
      <xdr:colOff>95250</xdr:colOff>
      <xdr:row>1674</xdr:row>
      <xdr:rowOff>85725</xdr:rowOff>
    </xdr:to>
    <xdr:pic>
      <xdr:nvPicPr>
        <xdr:cNvPr id="108" name="Picture 107" descr="COMANDO"/>
        <xdr:cNvPicPr>
          <a:picLocks noChangeAspect="1" noChangeArrowheads="1"/>
        </xdr:cNvPicPr>
      </xdr:nvPicPr>
      <xdr:blipFill>
        <a:blip xmlns:r="http://schemas.openxmlformats.org/officeDocument/2006/relationships" r:embed="rId2"/>
        <a:srcRect/>
        <a:stretch>
          <a:fillRect/>
        </a:stretch>
      </xdr:blipFill>
      <xdr:spPr bwMode="auto">
        <a:xfrm>
          <a:off x="7496175" y="746474250"/>
          <a:ext cx="95250" cy="85725"/>
        </a:xfrm>
        <a:prstGeom prst="rect">
          <a:avLst/>
        </a:prstGeom>
        <a:noFill/>
      </xdr:spPr>
    </xdr:pic>
    <xdr:clientData/>
  </xdr:twoCellAnchor>
  <xdr:twoCellAnchor editAs="oneCell">
    <xdr:from>
      <xdr:col>2</xdr:col>
      <xdr:colOff>0</xdr:colOff>
      <xdr:row>1703</xdr:row>
      <xdr:rowOff>0</xdr:rowOff>
    </xdr:from>
    <xdr:to>
      <xdr:col>2</xdr:col>
      <xdr:colOff>95250</xdr:colOff>
      <xdr:row>1703</xdr:row>
      <xdr:rowOff>85725</xdr:rowOff>
    </xdr:to>
    <xdr:pic>
      <xdr:nvPicPr>
        <xdr:cNvPr id="109" name="Picture 108" descr="COMANDO"/>
        <xdr:cNvPicPr>
          <a:picLocks noChangeAspect="1" noChangeArrowheads="1"/>
        </xdr:cNvPicPr>
      </xdr:nvPicPr>
      <xdr:blipFill>
        <a:blip xmlns:r="http://schemas.openxmlformats.org/officeDocument/2006/relationships" r:embed="rId2"/>
        <a:srcRect/>
        <a:stretch>
          <a:fillRect/>
        </a:stretch>
      </xdr:blipFill>
      <xdr:spPr bwMode="auto">
        <a:xfrm>
          <a:off x="7496175" y="753265575"/>
          <a:ext cx="95250" cy="85725"/>
        </a:xfrm>
        <a:prstGeom prst="rect">
          <a:avLst/>
        </a:prstGeom>
        <a:noFill/>
      </xdr:spPr>
    </xdr:pic>
    <xdr:clientData/>
  </xdr:twoCellAnchor>
  <xdr:twoCellAnchor editAs="oneCell">
    <xdr:from>
      <xdr:col>2</xdr:col>
      <xdr:colOff>0</xdr:colOff>
      <xdr:row>1706</xdr:row>
      <xdr:rowOff>0</xdr:rowOff>
    </xdr:from>
    <xdr:to>
      <xdr:col>2</xdr:col>
      <xdr:colOff>95250</xdr:colOff>
      <xdr:row>1706</xdr:row>
      <xdr:rowOff>85725</xdr:rowOff>
    </xdr:to>
    <xdr:pic>
      <xdr:nvPicPr>
        <xdr:cNvPr id="110" name="Picture 109" descr="COMANDO"/>
        <xdr:cNvPicPr>
          <a:picLocks noChangeAspect="1" noChangeArrowheads="1"/>
        </xdr:cNvPicPr>
      </xdr:nvPicPr>
      <xdr:blipFill>
        <a:blip xmlns:r="http://schemas.openxmlformats.org/officeDocument/2006/relationships" r:embed="rId2"/>
        <a:srcRect/>
        <a:stretch>
          <a:fillRect/>
        </a:stretch>
      </xdr:blipFill>
      <xdr:spPr bwMode="auto">
        <a:xfrm>
          <a:off x="7496175" y="754037100"/>
          <a:ext cx="95250" cy="85725"/>
        </a:xfrm>
        <a:prstGeom prst="rect">
          <a:avLst/>
        </a:prstGeom>
        <a:noFill/>
      </xdr:spPr>
    </xdr:pic>
    <xdr:clientData/>
  </xdr:twoCellAnchor>
  <xdr:twoCellAnchor editAs="oneCell">
    <xdr:from>
      <xdr:col>2</xdr:col>
      <xdr:colOff>0</xdr:colOff>
      <xdr:row>1711</xdr:row>
      <xdr:rowOff>0</xdr:rowOff>
    </xdr:from>
    <xdr:to>
      <xdr:col>2</xdr:col>
      <xdr:colOff>95250</xdr:colOff>
      <xdr:row>1711</xdr:row>
      <xdr:rowOff>85725</xdr:rowOff>
    </xdr:to>
    <xdr:pic>
      <xdr:nvPicPr>
        <xdr:cNvPr id="111" name="Picture 110" descr="COMANDO"/>
        <xdr:cNvPicPr>
          <a:picLocks noChangeAspect="1" noChangeArrowheads="1"/>
        </xdr:cNvPicPr>
      </xdr:nvPicPr>
      <xdr:blipFill>
        <a:blip xmlns:r="http://schemas.openxmlformats.org/officeDocument/2006/relationships" r:embed="rId2"/>
        <a:srcRect/>
        <a:stretch>
          <a:fillRect/>
        </a:stretch>
      </xdr:blipFill>
      <xdr:spPr bwMode="auto">
        <a:xfrm>
          <a:off x="7496175" y="755322975"/>
          <a:ext cx="95250" cy="85725"/>
        </a:xfrm>
        <a:prstGeom prst="rect">
          <a:avLst/>
        </a:prstGeom>
        <a:noFill/>
      </xdr:spPr>
    </xdr:pic>
    <xdr:clientData/>
  </xdr:twoCellAnchor>
  <xdr:twoCellAnchor editAs="oneCell">
    <xdr:from>
      <xdr:col>2</xdr:col>
      <xdr:colOff>0</xdr:colOff>
      <xdr:row>1712</xdr:row>
      <xdr:rowOff>0</xdr:rowOff>
    </xdr:from>
    <xdr:to>
      <xdr:col>2</xdr:col>
      <xdr:colOff>95250</xdr:colOff>
      <xdr:row>1712</xdr:row>
      <xdr:rowOff>85725</xdr:rowOff>
    </xdr:to>
    <xdr:pic>
      <xdr:nvPicPr>
        <xdr:cNvPr id="112" name="Picture 111" descr="COMANDO"/>
        <xdr:cNvPicPr>
          <a:picLocks noChangeAspect="1" noChangeArrowheads="1"/>
        </xdr:cNvPicPr>
      </xdr:nvPicPr>
      <xdr:blipFill>
        <a:blip xmlns:r="http://schemas.openxmlformats.org/officeDocument/2006/relationships" r:embed="rId2"/>
        <a:srcRect/>
        <a:stretch>
          <a:fillRect/>
        </a:stretch>
      </xdr:blipFill>
      <xdr:spPr bwMode="auto">
        <a:xfrm>
          <a:off x="7496175" y="755580150"/>
          <a:ext cx="95250" cy="85725"/>
        </a:xfrm>
        <a:prstGeom prst="rect">
          <a:avLst/>
        </a:prstGeom>
        <a:noFill/>
      </xdr:spPr>
    </xdr:pic>
    <xdr:clientData/>
  </xdr:twoCellAnchor>
  <xdr:twoCellAnchor editAs="oneCell">
    <xdr:from>
      <xdr:col>2</xdr:col>
      <xdr:colOff>0</xdr:colOff>
      <xdr:row>1725</xdr:row>
      <xdr:rowOff>0</xdr:rowOff>
    </xdr:from>
    <xdr:to>
      <xdr:col>2</xdr:col>
      <xdr:colOff>95250</xdr:colOff>
      <xdr:row>1725</xdr:row>
      <xdr:rowOff>85725</xdr:rowOff>
    </xdr:to>
    <xdr:pic>
      <xdr:nvPicPr>
        <xdr:cNvPr id="113" name="Picture 112" descr="COMANDO"/>
        <xdr:cNvPicPr>
          <a:picLocks noChangeAspect="1" noChangeArrowheads="1"/>
        </xdr:cNvPicPr>
      </xdr:nvPicPr>
      <xdr:blipFill>
        <a:blip xmlns:r="http://schemas.openxmlformats.org/officeDocument/2006/relationships" r:embed="rId2"/>
        <a:srcRect/>
        <a:stretch>
          <a:fillRect/>
        </a:stretch>
      </xdr:blipFill>
      <xdr:spPr bwMode="auto">
        <a:xfrm>
          <a:off x="7496175" y="758923425"/>
          <a:ext cx="95250" cy="85725"/>
        </a:xfrm>
        <a:prstGeom prst="rect">
          <a:avLst/>
        </a:prstGeom>
        <a:noFill/>
      </xdr:spPr>
    </xdr:pic>
    <xdr:clientData/>
  </xdr:twoCellAnchor>
  <xdr:twoCellAnchor editAs="oneCell">
    <xdr:from>
      <xdr:col>2</xdr:col>
      <xdr:colOff>0</xdr:colOff>
      <xdr:row>1728</xdr:row>
      <xdr:rowOff>0</xdr:rowOff>
    </xdr:from>
    <xdr:to>
      <xdr:col>2</xdr:col>
      <xdr:colOff>95250</xdr:colOff>
      <xdr:row>1728</xdr:row>
      <xdr:rowOff>85725</xdr:rowOff>
    </xdr:to>
    <xdr:pic>
      <xdr:nvPicPr>
        <xdr:cNvPr id="114" name="Picture 113" descr="COMANDO"/>
        <xdr:cNvPicPr>
          <a:picLocks noChangeAspect="1" noChangeArrowheads="1"/>
        </xdr:cNvPicPr>
      </xdr:nvPicPr>
      <xdr:blipFill>
        <a:blip xmlns:r="http://schemas.openxmlformats.org/officeDocument/2006/relationships" r:embed="rId2"/>
        <a:srcRect/>
        <a:stretch>
          <a:fillRect/>
        </a:stretch>
      </xdr:blipFill>
      <xdr:spPr bwMode="auto">
        <a:xfrm>
          <a:off x="7496175" y="759694950"/>
          <a:ext cx="95250" cy="85725"/>
        </a:xfrm>
        <a:prstGeom prst="rect">
          <a:avLst/>
        </a:prstGeom>
        <a:noFill/>
      </xdr:spPr>
    </xdr:pic>
    <xdr:clientData/>
  </xdr:twoCellAnchor>
  <xdr:twoCellAnchor editAs="oneCell">
    <xdr:from>
      <xdr:col>2</xdr:col>
      <xdr:colOff>0</xdr:colOff>
      <xdr:row>1730</xdr:row>
      <xdr:rowOff>0</xdr:rowOff>
    </xdr:from>
    <xdr:to>
      <xdr:col>2</xdr:col>
      <xdr:colOff>95250</xdr:colOff>
      <xdr:row>1730</xdr:row>
      <xdr:rowOff>85725</xdr:rowOff>
    </xdr:to>
    <xdr:pic>
      <xdr:nvPicPr>
        <xdr:cNvPr id="115" name="Picture 114" descr="COMANDO"/>
        <xdr:cNvPicPr>
          <a:picLocks noChangeAspect="1" noChangeArrowheads="1"/>
        </xdr:cNvPicPr>
      </xdr:nvPicPr>
      <xdr:blipFill>
        <a:blip xmlns:r="http://schemas.openxmlformats.org/officeDocument/2006/relationships" r:embed="rId2"/>
        <a:srcRect/>
        <a:stretch>
          <a:fillRect/>
        </a:stretch>
      </xdr:blipFill>
      <xdr:spPr bwMode="auto">
        <a:xfrm>
          <a:off x="7496175" y="760209300"/>
          <a:ext cx="95250" cy="85725"/>
        </a:xfrm>
        <a:prstGeom prst="rect">
          <a:avLst/>
        </a:prstGeom>
        <a:noFill/>
      </xdr:spPr>
    </xdr:pic>
    <xdr:clientData/>
  </xdr:twoCellAnchor>
  <xdr:twoCellAnchor editAs="oneCell">
    <xdr:from>
      <xdr:col>2</xdr:col>
      <xdr:colOff>0</xdr:colOff>
      <xdr:row>1733</xdr:row>
      <xdr:rowOff>0</xdr:rowOff>
    </xdr:from>
    <xdr:to>
      <xdr:col>2</xdr:col>
      <xdr:colOff>95250</xdr:colOff>
      <xdr:row>1733</xdr:row>
      <xdr:rowOff>85725</xdr:rowOff>
    </xdr:to>
    <xdr:pic>
      <xdr:nvPicPr>
        <xdr:cNvPr id="116" name="Picture 115" descr="COMANDO"/>
        <xdr:cNvPicPr>
          <a:picLocks noChangeAspect="1" noChangeArrowheads="1"/>
        </xdr:cNvPicPr>
      </xdr:nvPicPr>
      <xdr:blipFill>
        <a:blip xmlns:r="http://schemas.openxmlformats.org/officeDocument/2006/relationships" r:embed="rId2"/>
        <a:srcRect/>
        <a:stretch>
          <a:fillRect/>
        </a:stretch>
      </xdr:blipFill>
      <xdr:spPr bwMode="auto">
        <a:xfrm>
          <a:off x="7496175" y="760980825"/>
          <a:ext cx="95250" cy="85725"/>
        </a:xfrm>
        <a:prstGeom prst="rect">
          <a:avLst/>
        </a:prstGeom>
        <a:noFill/>
      </xdr:spPr>
    </xdr:pic>
    <xdr:clientData/>
  </xdr:twoCellAnchor>
  <xdr:twoCellAnchor editAs="oneCell">
    <xdr:from>
      <xdr:col>2</xdr:col>
      <xdr:colOff>0</xdr:colOff>
      <xdr:row>1757</xdr:row>
      <xdr:rowOff>0</xdr:rowOff>
    </xdr:from>
    <xdr:to>
      <xdr:col>2</xdr:col>
      <xdr:colOff>95250</xdr:colOff>
      <xdr:row>1757</xdr:row>
      <xdr:rowOff>85725</xdr:rowOff>
    </xdr:to>
    <xdr:pic>
      <xdr:nvPicPr>
        <xdr:cNvPr id="117" name="Picture 116" descr="COMANDO"/>
        <xdr:cNvPicPr>
          <a:picLocks noChangeAspect="1" noChangeArrowheads="1"/>
        </xdr:cNvPicPr>
      </xdr:nvPicPr>
      <xdr:blipFill>
        <a:blip xmlns:r="http://schemas.openxmlformats.org/officeDocument/2006/relationships" r:embed="rId2"/>
        <a:srcRect/>
        <a:stretch>
          <a:fillRect/>
        </a:stretch>
      </xdr:blipFill>
      <xdr:spPr bwMode="auto">
        <a:xfrm>
          <a:off x="7496175" y="767400675"/>
          <a:ext cx="95250" cy="85725"/>
        </a:xfrm>
        <a:prstGeom prst="rect">
          <a:avLst/>
        </a:prstGeom>
        <a:noFill/>
      </xdr:spPr>
    </xdr:pic>
    <xdr:clientData/>
  </xdr:twoCellAnchor>
  <xdr:twoCellAnchor editAs="oneCell">
    <xdr:from>
      <xdr:col>2</xdr:col>
      <xdr:colOff>0</xdr:colOff>
      <xdr:row>1758</xdr:row>
      <xdr:rowOff>0</xdr:rowOff>
    </xdr:from>
    <xdr:to>
      <xdr:col>2</xdr:col>
      <xdr:colOff>95250</xdr:colOff>
      <xdr:row>1758</xdr:row>
      <xdr:rowOff>85725</xdr:rowOff>
    </xdr:to>
    <xdr:pic>
      <xdr:nvPicPr>
        <xdr:cNvPr id="118" name="Picture 117" descr="COMANDO"/>
        <xdr:cNvPicPr>
          <a:picLocks noChangeAspect="1" noChangeArrowheads="1"/>
        </xdr:cNvPicPr>
      </xdr:nvPicPr>
      <xdr:blipFill>
        <a:blip xmlns:r="http://schemas.openxmlformats.org/officeDocument/2006/relationships" r:embed="rId2"/>
        <a:srcRect/>
        <a:stretch>
          <a:fillRect/>
        </a:stretch>
      </xdr:blipFill>
      <xdr:spPr bwMode="auto">
        <a:xfrm>
          <a:off x="7496175" y="767657850"/>
          <a:ext cx="95250" cy="85725"/>
        </a:xfrm>
        <a:prstGeom prst="rect">
          <a:avLst/>
        </a:prstGeom>
        <a:noFill/>
      </xdr:spPr>
    </xdr:pic>
    <xdr:clientData/>
  </xdr:twoCellAnchor>
  <xdr:twoCellAnchor editAs="oneCell">
    <xdr:from>
      <xdr:col>2</xdr:col>
      <xdr:colOff>0</xdr:colOff>
      <xdr:row>1766</xdr:row>
      <xdr:rowOff>0</xdr:rowOff>
    </xdr:from>
    <xdr:to>
      <xdr:col>2</xdr:col>
      <xdr:colOff>95250</xdr:colOff>
      <xdr:row>1766</xdr:row>
      <xdr:rowOff>85725</xdr:rowOff>
    </xdr:to>
    <xdr:pic>
      <xdr:nvPicPr>
        <xdr:cNvPr id="119" name="Picture 118" descr="COMANDO"/>
        <xdr:cNvPicPr>
          <a:picLocks noChangeAspect="1" noChangeArrowheads="1"/>
        </xdr:cNvPicPr>
      </xdr:nvPicPr>
      <xdr:blipFill>
        <a:blip xmlns:r="http://schemas.openxmlformats.org/officeDocument/2006/relationships" r:embed="rId2"/>
        <a:srcRect/>
        <a:stretch>
          <a:fillRect/>
        </a:stretch>
      </xdr:blipFill>
      <xdr:spPr bwMode="auto">
        <a:xfrm>
          <a:off x="7496175" y="769448550"/>
          <a:ext cx="95250" cy="85725"/>
        </a:xfrm>
        <a:prstGeom prst="rect">
          <a:avLst/>
        </a:prstGeom>
        <a:noFill/>
      </xdr:spPr>
    </xdr:pic>
    <xdr:clientData/>
  </xdr:twoCellAnchor>
  <xdr:twoCellAnchor editAs="oneCell">
    <xdr:from>
      <xdr:col>2</xdr:col>
      <xdr:colOff>0</xdr:colOff>
      <xdr:row>1779</xdr:row>
      <xdr:rowOff>0</xdr:rowOff>
    </xdr:from>
    <xdr:to>
      <xdr:col>2</xdr:col>
      <xdr:colOff>123825</xdr:colOff>
      <xdr:row>1779</xdr:row>
      <xdr:rowOff>85725</xdr:rowOff>
    </xdr:to>
    <xdr:pic>
      <xdr:nvPicPr>
        <xdr:cNvPr id="120" name="Picture 119" descr="Elimina"/>
        <xdr:cNvPicPr>
          <a:picLocks noChangeAspect="1" noChangeArrowheads="1"/>
        </xdr:cNvPicPr>
      </xdr:nvPicPr>
      <xdr:blipFill>
        <a:blip xmlns:r="http://schemas.openxmlformats.org/officeDocument/2006/relationships" r:embed="rId3"/>
        <a:srcRect/>
        <a:stretch>
          <a:fillRect/>
        </a:stretch>
      </xdr:blipFill>
      <xdr:spPr bwMode="auto">
        <a:xfrm>
          <a:off x="7496175" y="773430000"/>
          <a:ext cx="123825" cy="85725"/>
        </a:xfrm>
        <a:prstGeom prst="rect">
          <a:avLst/>
        </a:prstGeom>
        <a:noFill/>
      </xdr:spPr>
    </xdr:pic>
    <xdr:clientData/>
  </xdr:twoCellAnchor>
  <xdr:twoCellAnchor editAs="oneCell">
    <xdr:from>
      <xdr:col>2</xdr:col>
      <xdr:colOff>0</xdr:colOff>
      <xdr:row>1781</xdr:row>
      <xdr:rowOff>0</xdr:rowOff>
    </xdr:from>
    <xdr:to>
      <xdr:col>2</xdr:col>
      <xdr:colOff>123825</xdr:colOff>
      <xdr:row>1781</xdr:row>
      <xdr:rowOff>85725</xdr:rowOff>
    </xdr:to>
    <xdr:pic>
      <xdr:nvPicPr>
        <xdr:cNvPr id="121" name="Picture 120" descr="Elimina"/>
        <xdr:cNvPicPr>
          <a:picLocks noChangeAspect="1" noChangeArrowheads="1"/>
        </xdr:cNvPicPr>
      </xdr:nvPicPr>
      <xdr:blipFill>
        <a:blip xmlns:r="http://schemas.openxmlformats.org/officeDocument/2006/relationships" r:embed="rId3"/>
        <a:srcRect/>
        <a:stretch>
          <a:fillRect/>
        </a:stretch>
      </xdr:blipFill>
      <xdr:spPr bwMode="auto">
        <a:xfrm>
          <a:off x="7496175" y="774201525"/>
          <a:ext cx="123825" cy="85725"/>
        </a:xfrm>
        <a:prstGeom prst="rect">
          <a:avLst/>
        </a:prstGeom>
        <a:noFill/>
      </xdr:spPr>
    </xdr:pic>
    <xdr:clientData/>
  </xdr:twoCellAnchor>
  <xdr:twoCellAnchor editAs="oneCell">
    <xdr:from>
      <xdr:col>2</xdr:col>
      <xdr:colOff>0</xdr:colOff>
      <xdr:row>1784</xdr:row>
      <xdr:rowOff>0</xdr:rowOff>
    </xdr:from>
    <xdr:to>
      <xdr:col>2</xdr:col>
      <xdr:colOff>95250</xdr:colOff>
      <xdr:row>1784</xdr:row>
      <xdr:rowOff>85725</xdr:rowOff>
    </xdr:to>
    <xdr:pic>
      <xdr:nvPicPr>
        <xdr:cNvPr id="122" name="Picture 121" descr="COMANDO"/>
        <xdr:cNvPicPr>
          <a:picLocks noChangeAspect="1" noChangeArrowheads="1"/>
        </xdr:cNvPicPr>
      </xdr:nvPicPr>
      <xdr:blipFill>
        <a:blip xmlns:r="http://schemas.openxmlformats.org/officeDocument/2006/relationships" r:embed="rId2"/>
        <a:srcRect/>
        <a:stretch>
          <a:fillRect/>
        </a:stretch>
      </xdr:blipFill>
      <xdr:spPr bwMode="auto">
        <a:xfrm>
          <a:off x="7496175" y="774973050"/>
          <a:ext cx="95250" cy="85725"/>
        </a:xfrm>
        <a:prstGeom prst="rect">
          <a:avLst/>
        </a:prstGeom>
        <a:noFill/>
      </xdr:spPr>
    </xdr:pic>
    <xdr:clientData/>
  </xdr:twoCellAnchor>
  <xdr:twoCellAnchor editAs="oneCell">
    <xdr:from>
      <xdr:col>2</xdr:col>
      <xdr:colOff>0</xdr:colOff>
      <xdr:row>1800</xdr:row>
      <xdr:rowOff>0</xdr:rowOff>
    </xdr:from>
    <xdr:to>
      <xdr:col>2</xdr:col>
      <xdr:colOff>95250</xdr:colOff>
      <xdr:row>1800</xdr:row>
      <xdr:rowOff>85725</xdr:rowOff>
    </xdr:to>
    <xdr:pic>
      <xdr:nvPicPr>
        <xdr:cNvPr id="123" name="Picture 122" descr="COMANDO"/>
        <xdr:cNvPicPr>
          <a:picLocks noChangeAspect="1" noChangeArrowheads="1"/>
        </xdr:cNvPicPr>
      </xdr:nvPicPr>
      <xdr:blipFill>
        <a:blip xmlns:r="http://schemas.openxmlformats.org/officeDocument/2006/relationships" r:embed="rId2"/>
        <a:srcRect/>
        <a:stretch>
          <a:fillRect/>
        </a:stretch>
      </xdr:blipFill>
      <xdr:spPr bwMode="auto">
        <a:xfrm>
          <a:off x="7496175" y="779592675"/>
          <a:ext cx="95250" cy="85725"/>
        </a:xfrm>
        <a:prstGeom prst="rect">
          <a:avLst/>
        </a:prstGeom>
        <a:noFill/>
      </xdr:spPr>
    </xdr:pic>
    <xdr:clientData/>
  </xdr:twoCellAnchor>
  <xdr:twoCellAnchor editAs="oneCell">
    <xdr:from>
      <xdr:col>2</xdr:col>
      <xdr:colOff>0</xdr:colOff>
      <xdr:row>1805</xdr:row>
      <xdr:rowOff>0</xdr:rowOff>
    </xdr:from>
    <xdr:to>
      <xdr:col>2</xdr:col>
      <xdr:colOff>95250</xdr:colOff>
      <xdr:row>1805</xdr:row>
      <xdr:rowOff>85725</xdr:rowOff>
    </xdr:to>
    <xdr:pic>
      <xdr:nvPicPr>
        <xdr:cNvPr id="124" name="Picture 123" descr="COMANDO"/>
        <xdr:cNvPicPr>
          <a:picLocks noChangeAspect="1" noChangeArrowheads="1"/>
        </xdr:cNvPicPr>
      </xdr:nvPicPr>
      <xdr:blipFill>
        <a:blip xmlns:r="http://schemas.openxmlformats.org/officeDocument/2006/relationships" r:embed="rId2"/>
        <a:srcRect/>
        <a:stretch>
          <a:fillRect/>
        </a:stretch>
      </xdr:blipFill>
      <xdr:spPr bwMode="auto">
        <a:xfrm>
          <a:off x="7496175" y="781135725"/>
          <a:ext cx="95250" cy="85725"/>
        </a:xfrm>
        <a:prstGeom prst="rect">
          <a:avLst/>
        </a:prstGeom>
        <a:noFill/>
      </xdr:spPr>
    </xdr:pic>
    <xdr:clientData/>
  </xdr:twoCellAnchor>
  <xdr:twoCellAnchor editAs="oneCell">
    <xdr:from>
      <xdr:col>2</xdr:col>
      <xdr:colOff>0</xdr:colOff>
      <xdr:row>1806</xdr:row>
      <xdr:rowOff>0</xdr:rowOff>
    </xdr:from>
    <xdr:to>
      <xdr:col>2</xdr:col>
      <xdr:colOff>95250</xdr:colOff>
      <xdr:row>1806</xdr:row>
      <xdr:rowOff>85725</xdr:rowOff>
    </xdr:to>
    <xdr:pic>
      <xdr:nvPicPr>
        <xdr:cNvPr id="125" name="Picture 124" descr="COMANDO"/>
        <xdr:cNvPicPr>
          <a:picLocks noChangeAspect="1" noChangeArrowheads="1"/>
        </xdr:cNvPicPr>
      </xdr:nvPicPr>
      <xdr:blipFill>
        <a:blip xmlns:r="http://schemas.openxmlformats.org/officeDocument/2006/relationships" r:embed="rId2"/>
        <a:srcRect/>
        <a:stretch>
          <a:fillRect/>
        </a:stretch>
      </xdr:blipFill>
      <xdr:spPr bwMode="auto">
        <a:xfrm>
          <a:off x="7496175" y="781392900"/>
          <a:ext cx="95250" cy="85725"/>
        </a:xfrm>
        <a:prstGeom prst="rect">
          <a:avLst/>
        </a:prstGeom>
        <a:noFill/>
      </xdr:spPr>
    </xdr:pic>
    <xdr:clientData/>
  </xdr:twoCellAnchor>
  <xdr:twoCellAnchor editAs="oneCell">
    <xdr:from>
      <xdr:col>2</xdr:col>
      <xdr:colOff>0</xdr:colOff>
      <xdr:row>1808</xdr:row>
      <xdr:rowOff>0</xdr:rowOff>
    </xdr:from>
    <xdr:to>
      <xdr:col>2</xdr:col>
      <xdr:colOff>95250</xdr:colOff>
      <xdr:row>1808</xdr:row>
      <xdr:rowOff>85725</xdr:rowOff>
    </xdr:to>
    <xdr:pic>
      <xdr:nvPicPr>
        <xdr:cNvPr id="126" name="Picture 125" descr="COMANDO"/>
        <xdr:cNvPicPr>
          <a:picLocks noChangeAspect="1" noChangeArrowheads="1"/>
        </xdr:cNvPicPr>
      </xdr:nvPicPr>
      <xdr:blipFill>
        <a:blip xmlns:r="http://schemas.openxmlformats.org/officeDocument/2006/relationships" r:embed="rId2"/>
        <a:srcRect/>
        <a:stretch>
          <a:fillRect/>
        </a:stretch>
      </xdr:blipFill>
      <xdr:spPr bwMode="auto">
        <a:xfrm>
          <a:off x="7496175" y="781907250"/>
          <a:ext cx="95250" cy="85725"/>
        </a:xfrm>
        <a:prstGeom prst="rect">
          <a:avLst/>
        </a:prstGeom>
        <a:noFill/>
      </xdr:spPr>
    </xdr:pic>
    <xdr:clientData/>
  </xdr:twoCellAnchor>
  <xdr:twoCellAnchor editAs="oneCell">
    <xdr:from>
      <xdr:col>2</xdr:col>
      <xdr:colOff>0</xdr:colOff>
      <xdr:row>1809</xdr:row>
      <xdr:rowOff>0</xdr:rowOff>
    </xdr:from>
    <xdr:to>
      <xdr:col>2</xdr:col>
      <xdr:colOff>95250</xdr:colOff>
      <xdr:row>1809</xdr:row>
      <xdr:rowOff>85725</xdr:rowOff>
    </xdr:to>
    <xdr:pic>
      <xdr:nvPicPr>
        <xdr:cNvPr id="127" name="Picture 126" descr="COMANDO"/>
        <xdr:cNvPicPr>
          <a:picLocks noChangeAspect="1" noChangeArrowheads="1"/>
        </xdr:cNvPicPr>
      </xdr:nvPicPr>
      <xdr:blipFill>
        <a:blip xmlns:r="http://schemas.openxmlformats.org/officeDocument/2006/relationships" r:embed="rId2"/>
        <a:srcRect/>
        <a:stretch>
          <a:fillRect/>
        </a:stretch>
      </xdr:blipFill>
      <xdr:spPr bwMode="auto">
        <a:xfrm>
          <a:off x="7496175" y="782164425"/>
          <a:ext cx="95250" cy="85725"/>
        </a:xfrm>
        <a:prstGeom prst="rect">
          <a:avLst/>
        </a:prstGeom>
        <a:noFill/>
      </xdr:spPr>
    </xdr:pic>
    <xdr:clientData/>
  </xdr:twoCellAnchor>
  <xdr:twoCellAnchor editAs="oneCell">
    <xdr:from>
      <xdr:col>2</xdr:col>
      <xdr:colOff>0</xdr:colOff>
      <xdr:row>1811</xdr:row>
      <xdr:rowOff>0</xdr:rowOff>
    </xdr:from>
    <xdr:to>
      <xdr:col>2</xdr:col>
      <xdr:colOff>95250</xdr:colOff>
      <xdr:row>1811</xdr:row>
      <xdr:rowOff>85725</xdr:rowOff>
    </xdr:to>
    <xdr:pic>
      <xdr:nvPicPr>
        <xdr:cNvPr id="128" name="Picture 127" descr="COMANDO"/>
        <xdr:cNvPicPr>
          <a:picLocks noChangeAspect="1" noChangeArrowheads="1"/>
        </xdr:cNvPicPr>
      </xdr:nvPicPr>
      <xdr:blipFill>
        <a:blip xmlns:r="http://schemas.openxmlformats.org/officeDocument/2006/relationships" r:embed="rId2"/>
        <a:srcRect/>
        <a:stretch>
          <a:fillRect/>
        </a:stretch>
      </xdr:blipFill>
      <xdr:spPr bwMode="auto">
        <a:xfrm>
          <a:off x="7496175" y="782678775"/>
          <a:ext cx="95250" cy="85725"/>
        </a:xfrm>
        <a:prstGeom prst="rect">
          <a:avLst/>
        </a:prstGeom>
        <a:noFill/>
      </xdr:spPr>
    </xdr:pic>
    <xdr:clientData/>
  </xdr:twoCellAnchor>
  <xdr:twoCellAnchor editAs="oneCell">
    <xdr:from>
      <xdr:col>2</xdr:col>
      <xdr:colOff>0</xdr:colOff>
      <xdr:row>1823</xdr:row>
      <xdr:rowOff>0</xdr:rowOff>
    </xdr:from>
    <xdr:to>
      <xdr:col>2</xdr:col>
      <xdr:colOff>95250</xdr:colOff>
      <xdr:row>1823</xdr:row>
      <xdr:rowOff>85725</xdr:rowOff>
    </xdr:to>
    <xdr:pic>
      <xdr:nvPicPr>
        <xdr:cNvPr id="129" name="Picture 128" descr="COMANDO"/>
        <xdr:cNvPicPr>
          <a:picLocks noChangeAspect="1" noChangeArrowheads="1"/>
        </xdr:cNvPicPr>
      </xdr:nvPicPr>
      <xdr:blipFill>
        <a:blip xmlns:r="http://schemas.openxmlformats.org/officeDocument/2006/relationships" r:embed="rId2"/>
        <a:srcRect/>
        <a:stretch>
          <a:fillRect/>
        </a:stretch>
      </xdr:blipFill>
      <xdr:spPr bwMode="auto">
        <a:xfrm>
          <a:off x="7496175" y="786269700"/>
          <a:ext cx="95250" cy="85725"/>
        </a:xfrm>
        <a:prstGeom prst="rect">
          <a:avLst/>
        </a:prstGeom>
        <a:noFill/>
      </xdr:spPr>
    </xdr:pic>
    <xdr:clientData/>
  </xdr:twoCellAnchor>
  <xdr:twoCellAnchor editAs="oneCell">
    <xdr:from>
      <xdr:col>2</xdr:col>
      <xdr:colOff>0</xdr:colOff>
      <xdr:row>1824</xdr:row>
      <xdr:rowOff>0</xdr:rowOff>
    </xdr:from>
    <xdr:to>
      <xdr:col>2</xdr:col>
      <xdr:colOff>95250</xdr:colOff>
      <xdr:row>1824</xdr:row>
      <xdr:rowOff>85725</xdr:rowOff>
    </xdr:to>
    <xdr:pic>
      <xdr:nvPicPr>
        <xdr:cNvPr id="130" name="Picture 129" descr="COMANDO"/>
        <xdr:cNvPicPr>
          <a:picLocks noChangeAspect="1" noChangeArrowheads="1"/>
        </xdr:cNvPicPr>
      </xdr:nvPicPr>
      <xdr:blipFill>
        <a:blip xmlns:r="http://schemas.openxmlformats.org/officeDocument/2006/relationships" r:embed="rId2"/>
        <a:srcRect/>
        <a:stretch>
          <a:fillRect/>
        </a:stretch>
      </xdr:blipFill>
      <xdr:spPr bwMode="auto">
        <a:xfrm>
          <a:off x="7496175" y="786526875"/>
          <a:ext cx="95250" cy="85725"/>
        </a:xfrm>
        <a:prstGeom prst="rect">
          <a:avLst/>
        </a:prstGeom>
        <a:noFill/>
      </xdr:spPr>
    </xdr:pic>
    <xdr:clientData/>
  </xdr:twoCellAnchor>
  <xdr:twoCellAnchor editAs="oneCell">
    <xdr:from>
      <xdr:col>2</xdr:col>
      <xdr:colOff>0</xdr:colOff>
      <xdr:row>1832</xdr:row>
      <xdr:rowOff>0</xdr:rowOff>
    </xdr:from>
    <xdr:to>
      <xdr:col>2</xdr:col>
      <xdr:colOff>95250</xdr:colOff>
      <xdr:row>1832</xdr:row>
      <xdr:rowOff>85725</xdr:rowOff>
    </xdr:to>
    <xdr:pic>
      <xdr:nvPicPr>
        <xdr:cNvPr id="131" name="Picture 130" descr="COMANDO"/>
        <xdr:cNvPicPr>
          <a:picLocks noChangeAspect="1" noChangeArrowheads="1"/>
        </xdr:cNvPicPr>
      </xdr:nvPicPr>
      <xdr:blipFill>
        <a:blip xmlns:r="http://schemas.openxmlformats.org/officeDocument/2006/relationships" r:embed="rId2"/>
        <a:srcRect/>
        <a:stretch>
          <a:fillRect/>
        </a:stretch>
      </xdr:blipFill>
      <xdr:spPr bwMode="auto">
        <a:xfrm>
          <a:off x="7496175" y="789098625"/>
          <a:ext cx="95250" cy="85725"/>
        </a:xfrm>
        <a:prstGeom prst="rect">
          <a:avLst/>
        </a:prstGeom>
        <a:noFill/>
      </xdr:spPr>
    </xdr:pic>
    <xdr:clientData/>
  </xdr:twoCellAnchor>
  <xdr:twoCellAnchor editAs="oneCell">
    <xdr:from>
      <xdr:col>2</xdr:col>
      <xdr:colOff>0</xdr:colOff>
      <xdr:row>1833</xdr:row>
      <xdr:rowOff>0</xdr:rowOff>
    </xdr:from>
    <xdr:to>
      <xdr:col>2</xdr:col>
      <xdr:colOff>95250</xdr:colOff>
      <xdr:row>1833</xdr:row>
      <xdr:rowOff>85725</xdr:rowOff>
    </xdr:to>
    <xdr:pic>
      <xdr:nvPicPr>
        <xdr:cNvPr id="132" name="Picture 131" descr="COMANDO"/>
        <xdr:cNvPicPr>
          <a:picLocks noChangeAspect="1" noChangeArrowheads="1"/>
        </xdr:cNvPicPr>
      </xdr:nvPicPr>
      <xdr:blipFill>
        <a:blip xmlns:r="http://schemas.openxmlformats.org/officeDocument/2006/relationships" r:embed="rId2"/>
        <a:srcRect/>
        <a:stretch>
          <a:fillRect/>
        </a:stretch>
      </xdr:blipFill>
      <xdr:spPr bwMode="auto">
        <a:xfrm>
          <a:off x="7496175" y="789355800"/>
          <a:ext cx="95250" cy="85725"/>
        </a:xfrm>
        <a:prstGeom prst="rect">
          <a:avLst/>
        </a:prstGeom>
        <a:noFill/>
      </xdr:spPr>
    </xdr:pic>
    <xdr:clientData/>
  </xdr:twoCellAnchor>
  <xdr:twoCellAnchor editAs="oneCell">
    <xdr:from>
      <xdr:col>2</xdr:col>
      <xdr:colOff>0</xdr:colOff>
      <xdr:row>1834</xdr:row>
      <xdr:rowOff>0</xdr:rowOff>
    </xdr:from>
    <xdr:to>
      <xdr:col>2</xdr:col>
      <xdr:colOff>95250</xdr:colOff>
      <xdr:row>1834</xdr:row>
      <xdr:rowOff>85725</xdr:rowOff>
    </xdr:to>
    <xdr:pic>
      <xdr:nvPicPr>
        <xdr:cNvPr id="133" name="Picture 132" descr="COMANDO"/>
        <xdr:cNvPicPr>
          <a:picLocks noChangeAspect="1" noChangeArrowheads="1"/>
        </xdr:cNvPicPr>
      </xdr:nvPicPr>
      <xdr:blipFill>
        <a:blip xmlns:r="http://schemas.openxmlformats.org/officeDocument/2006/relationships" r:embed="rId2"/>
        <a:srcRect/>
        <a:stretch>
          <a:fillRect/>
        </a:stretch>
      </xdr:blipFill>
      <xdr:spPr bwMode="auto">
        <a:xfrm>
          <a:off x="7496175" y="789612975"/>
          <a:ext cx="95250" cy="85725"/>
        </a:xfrm>
        <a:prstGeom prst="rect">
          <a:avLst/>
        </a:prstGeom>
        <a:noFill/>
      </xdr:spPr>
    </xdr:pic>
    <xdr:clientData/>
  </xdr:twoCellAnchor>
  <xdr:twoCellAnchor editAs="oneCell">
    <xdr:from>
      <xdr:col>2</xdr:col>
      <xdr:colOff>0</xdr:colOff>
      <xdr:row>1835</xdr:row>
      <xdr:rowOff>0</xdr:rowOff>
    </xdr:from>
    <xdr:to>
      <xdr:col>2</xdr:col>
      <xdr:colOff>95250</xdr:colOff>
      <xdr:row>1835</xdr:row>
      <xdr:rowOff>85725</xdr:rowOff>
    </xdr:to>
    <xdr:pic>
      <xdr:nvPicPr>
        <xdr:cNvPr id="134" name="Picture 133" descr="COMANDO"/>
        <xdr:cNvPicPr>
          <a:picLocks noChangeAspect="1" noChangeArrowheads="1"/>
        </xdr:cNvPicPr>
      </xdr:nvPicPr>
      <xdr:blipFill>
        <a:blip xmlns:r="http://schemas.openxmlformats.org/officeDocument/2006/relationships" r:embed="rId2"/>
        <a:srcRect/>
        <a:stretch>
          <a:fillRect/>
        </a:stretch>
      </xdr:blipFill>
      <xdr:spPr bwMode="auto">
        <a:xfrm>
          <a:off x="7496175" y="789870150"/>
          <a:ext cx="95250" cy="85725"/>
        </a:xfrm>
        <a:prstGeom prst="rect">
          <a:avLst/>
        </a:prstGeom>
        <a:noFill/>
      </xdr:spPr>
    </xdr:pic>
    <xdr:clientData/>
  </xdr:twoCellAnchor>
  <xdr:twoCellAnchor editAs="oneCell">
    <xdr:from>
      <xdr:col>2</xdr:col>
      <xdr:colOff>0</xdr:colOff>
      <xdr:row>1836</xdr:row>
      <xdr:rowOff>0</xdr:rowOff>
    </xdr:from>
    <xdr:to>
      <xdr:col>2</xdr:col>
      <xdr:colOff>95250</xdr:colOff>
      <xdr:row>1836</xdr:row>
      <xdr:rowOff>85725</xdr:rowOff>
    </xdr:to>
    <xdr:pic>
      <xdr:nvPicPr>
        <xdr:cNvPr id="135" name="Picture 134" descr="COMANDO"/>
        <xdr:cNvPicPr>
          <a:picLocks noChangeAspect="1" noChangeArrowheads="1"/>
        </xdr:cNvPicPr>
      </xdr:nvPicPr>
      <xdr:blipFill>
        <a:blip xmlns:r="http://schemas.openxmlformats.org/officeDocument/2006/relationships" r:embed="rId2"/>
        <a:srcRect/>
        <a:stretch>
          <a:fillRect/>
        </a:stretch>
      </xdr:blipFill>
      <xdr:spPr bwMode="auto">
        <a:xfrm>
          <a:off x="7496175" y="790127325"/>
          <a:ext cx="95250" cy="85725"/>
        </a:xfrm>
        <a:prstGeom prst="rect">
          <a:avLst/>
        </a:prstGeom>
        <a:noFill/>
      </xdr:spPr>
    </xdr:pic>
    <xdr:clientData/>
  </xdr:twoCellAnchor>
  <xdr:twoCellAnchor editAs="oneCell">
    <xdr:from>
      <xdr:col>2</xdr:col>
      <xdr:colOff>0</xdr:colOff>
      <xdr:row>1837</xdr:row>
      <xdr:rowOff>0</xdr:rowOff>
    </xdr:from>
    <xdr:to>
      <xdr:col>2</xdr:col>
      <xdr:colOff>95250</xdr:colOff>
      <xdr:row>1837</xdr:row>
      <xdr:rowOff>85725</xdr:rowOff>
    </xdr:to>
    <xdr:pic>
      <xdr:nvPicPr>
        <xdr:cNvPr id="136" name="Picture 135" descr="COMANDO"/>
        <xdr:cNvPicPr>
          <a:picLocks noChangeAspect="1" noChangeArrowheads="1"/>
        </xdr:cNvPicPr>
      </xdr:nvPicPr>
      <xdr:blipFill>
        <a:blip xmlns:r="http://schemas.openxmlformats.org/officeDocument/2006/relationships" r:embed="rId2"/>
        <a:srcRect/>
        <a:stretch>
          <a:fillRect/>
        </a:stretch>
      </xdr:blipFill>
      <xdr:spPr bwMode="auto">
        <a:xfrm>
          <a:off x="7496175" y="790384500"/>
          <a:ext cx="95250" cy="85725"/>
        </a:xfrm>
        <a:prstGeom prst="rect">
          <a:avLst/>
        </a:prstGeom>
        <a:noFill/>
      </xdr:spPr>
    </xdr:pic>
    <xdr:clientData/>
  </xdr:twoCellAnchor>
  <xdr:twoCellAnchor editAs="oneCell">
    <xdr:from>
      <xdr:col>2</xdr:col>
      <xdr:colOff>0</xdr:colOff>
      <xdr:row>1838</xdr:row>
      <xdr:rowOff>0</xdr:rowOff>
    </xdr:from>
    <xdr:to>
      <xdr:col>2</xdr:col>
      <xdr:colOff>95250</xdr:colOff>
      <xdr:row>1838</xdr:row>
      <xdr:rowOff>85725</xdr:rowOff>
    </xdr:to>
    <xdr:pic>
      <xdr:nvPicPr>
        <xdr:cNvPr id="137" name="Picture 136" descr="COMANDO"/>
        <xdr:cNvPicPr>
          <a:picLocks noChangeAspect="1" noChangeArrowheads="1"/>
        </xdr:cNvPicPr>
      </xdr:nvPicPr>
      <xdr:blipFill>
        <a:blip xmlns:r="http://schemas.openxmlformats.org/officeDocument/2006/relationships" r:embed="rId2"/>
        <a:srcRect/>
        <a:stretch>
          <a:fillRect/>
        </a:stretch>
      </xdr:blipFill>
      <xdr:spPr bwMode="auto">
        <a:xfrm>
          <a:off x="7496175" y="790641675"/>
          <a:ext cx="95250" cy="85725"/>
        </a:xfrm>
        <a:prstGeom prst="rect">
          <a:avLst/>
        </a:prstGeom>
        <a:noFill/>
      </xdr:spPr>
    </xdr:pic>
    <xdr:clientData/>
  </xdr:twoCellAnchor>
  <xdr:twoCellAnchor editAs="oneCell">
    <xdr:from>
      <xdr:col>2</xdr:col>
      <xdr:colOff>0</xdr:colOff>
      <xdr:row>1839</xdr:row>
      <xdr:rowOff>0</xdr:rowOff>
    </xdr:from>
    <xdr:to>
      <xdr:col>2</xdr:col>
      <xdr:colOff>95250</xdr:colOff>
      <xdr:row>1839</xdr:row>
      <xdr:rowOff>85725</xdr:rowOff>
    </xdr:to>
    <xdr:pic>
      <xdr:nvPicPr>
        <xdr:cNvPr id="138" name="Picture 137" descr="COMANDO"/>
        <xdr:cNvPicPr>
          <a:picLocks noChangeAspect="1" noChangeArrowheads="1"/>
        </xdr:cNvPicPr>
      </xdr:nvPicPr>
      <xdr:blipFill>
        <a:blip xmlns:r="http://schemas.openxmlformats.org/officeDocument/2006/relationships" r:embed="rId2"/>
        <a:srcRect/>
        <a:stretch>
          <a:fillRect/>
        </a:stretch>
      </xdr:blipFill>
      <xdr:spPr bwMode="auto">
        <a:xfrm>
          <a:off x="7496175" y="790898850"/>
          <a:ext cx="95250" cy="85725"/>
        </a:xfrm>
        <a:prstGeom prst="rect">
          <a:avLst/>
        </a:prstGeom>
        <a:noFill/>
      </xdr:spPr>
    </xdr:pic>
    <xdr:clientData/>
  </xdr:twoCellAnchor>
  <xdr:twoCellAnchor editAs="oneCell">
    <xdr:from>
      <xdr:col>2</xdr:col>
      <xdr:colOff>0</xdr:colOff>
      <xdr:row>1840</xdr:row>
      <xdr:rowOff>0</xdr:rowOff>
    </xdr:from>
    <xdr:to>
      <xdr:col>2</xdr:col>
      <xdr:colOff>95250</xdr:colOff>
      <xdr:row>1840</xdr:row>
      <xdr:rowOff>85725</xdr:rowOff>
    </xdr:to>
    <xdr:pic>
      <xdr:nvPicPr>
        <xdr:cNvPr id="139" name="Picture 138" descr="COMANDO"/>
        <xdr:cNvPicPr>
          <a:picLocks noChangeAspect="1" noChangeArrowheads="1"/>
        </xdr:cNvPicPr>
      </xdr:nvPicPr>
      <xdr:blipFill>
        <a:blip xmlns:r="http://schemas.openxmlformats.org/officeDocument/2006/relationships" r:embed="rId2"/>
        <a:srcRect/>
        <a:stretch>
          <a:fillRect/>
        </a:stretch>
      </xdr:blipFill>
      <xdr:spPr bwMode="auto">
        <a:xfrm>
          <a:off x="7496175" y="791156025"/>
          <a:ext cx="95250" cy="85725"/>
        </a:xfrm>
        <a:prstGeom prst="rect">
          <a:avLst/>
        </a:prstGeom>
        <a:noFill/>
      </xdr:spPr>
    </xdr:pic>
    <xdr:clientData/>
  </xdr:twoCellAnchor>
  <xdr:twoCellAnchor editAs="oneCell">
    <xdr:from>
      <xdr:col>2</xdr:col>
      <xdr:colOff>0</xdr:colOff>
      <xdr:row>1841</xdr:row>
      <xdr:rowOff>0</xdr:rowOff>
    </xdr:from>
    <xdr:to>
      <xdr:col>2</xdr:col>
      <xdr:colOff>95250</xdr:colOff>
      <xdr:row>1841</xdr:row>
      <xdr:rowOff>85725</xdr:rowOff>
    </xdr:to>
    <xdr:pic>
      <xdr:nvPicPr>
        <xdr:cNvPr id="140" name="Picture 139" descr="COMANDO"/>
        <xdr:cNvPicPr>
          <a:picLocks noChangeAspect="1" noChangeArrowheads="1"/>
        </xdr:cNvPicPr>
      </xdr:nvPicPr>
      <xdr:blipFill>
        <a:blip xmlns:r="http://schemas.openxmlformats.org/officeDocument/2006/relationships" r:embed="rId2"/>
        <a:srcRect/>
        <a:stretch>
          <a:fillRect/>
        </a:stretch>
      </xdr:blipFill>
      <xdr:spPr bwMode="auto">
        <a:xfrm>
          <a:off x="7496175" y="791413200"/>
          <a:ext cx="95250" cy="85725"/>
        </a:xfrm>
        <a:prstGeom prst="rect">
          <a:avLst/>
        </a:prstGeom>
        <a:noFill/>
      </xdr:spPr>
    </xdr:pic>
    <xdr:clientData/>
  </xdr:twoCellAnchor>
  <xdr:twoCellAnchor editAs="oneCell">
    <xdr:from>
      <xdr:col>2</xdr:col>
      <xdr:colOff>0</xdr:colOff>
      <xdr:row>1846</xdr:row>
      <xdr:rowOff>0</xdr:rowOff>
    </xdr:from>
    <xdr:to>
      <xdr:col>2</xdr:col>
      <xdr:colOff>95250</xdr:colOff>
      <xdr:row>1846</xdr:row>
      <xdr:rowOff>85725</xdr:rowOff>
    </xdr:to>
    <xdr:pic>
      <xdr:nvPicPr>
        <xdr:cNvPr id="141" name="Picture 140" descr="COMANDO"/>
        <xdr:cNvPicPr>
          <a:picLocks noChangeAspect="1" noChangeArrowheads="1"/>
        </xdr:cNvPicPr>
      </xdr:nvPicPr>
      <xdr:blipFill>
        <a:blip xmlns:r="http://schemas.openxmlformats.org/officeDocument/2006/relationships" r:embed="rId2"/>
        <a:srcRect/>
        <a:stretch>
          <a:fillRect/>
        </a:stretch>
      </xdr:blipFill>
      <xdr:spPr bwMode="auto">
        <a:xfrm>
          <a:off x="7496175" y="792699075"/>
          <a:ext cx="95250" cy="85725"/>
        </a:xfrm>
        <a:prstGeom prst="rect">
          <a:avLst/>
        </a:prstGeom>
        <a:noFill/>
      </xdr:spPr>
    </xdr:pic>
    <xdr:clientData/>
  </xdr:twoCellAnchor>
  <xdr:twoCellAnchor editAs="oneCell">
    <xdr:from>
      <xdr:col>2</xdr:col>
      <xdr:colOff>0</xdr:colOff>
      <xdr:row>1847</xdr:row>
      <xdr:rowOff>0</xdr:rowOff>
    </xdr:from>
    <xdr:to>
      <xdr:col>2</xdr:col>
      <xdr:colOff>95250</xdr:colOff>
      <xdr:row>1847</xdr:row>
      <xdr:rowOff>85725</xdr:rowOff>
    </xdr:to>
    <xdr:pic>
      <xdr:nvPicPr>
        <xdr:cNvPr id="142" name="Picture 141" descr="COMANDO"/>
        <xdr:cNvPicPr>
          <a:picLocks noChangeAspect="1" noChangeArrowheads="1"/>
        </xdr:cNvPicPr>
      </xdr:nvPicPr>
      <xdr:blipFill>
        <a:blip xmlns:r="http://schemas.openxmlformats.org/officeDocument/2006/relationships" r:embed="rId2"/>
        <a:srcRect/>
        <a:stretch>
          <a:fillRect/>
        </a:stretch>
      </xdr:blipFill>
      <xdr:spPr bwMode="auto">
        <a:xfrm>
          <a:off x="7496175" y="792956250"/>
          <a:ext cx="95250" cy="85725"/>
        </a:xfrm>
        <a:prstGeom prst="rect">
          <a:avLst/>
        </a:prstGeom>
        <a:noFill/>
      </xdr:spPr>
    </xdr:pic>
    <xdr:clientData/>
  </xdr:twoCellAnchor>
  <xdr:twoCellAnchor editAs="oneCell">
    <xdr:from>
      <xdr:col>2</xdr:col>
      <xdr:colOff>0</xdr:colOff>
      <xdr:row>1851</xdr:row>
      <xdr:rowOff>0</xdr:rowOff>
    </xdr:from>
    <xdr:to>
      <xdr:col>2</xdr:col>
      <xdr:colOff>95250</xdr:colOff>
      <xdr:row>1851</xdr:row>
      <xdr:rowOff>85725</xdr:rowOff>
    </xdr:to>
    <xdr:pic>
      <xdr:nvPicPr>
        <xdr:cNvPr id="143" name="Picture 142" descr="COMANDO"/>
        <xdr:cNvPicPr>
          <a:picLocks noChangeAspect="1" noChangeArrowheads="1"/>
        </xdr:cNvPicPr>
      </xdr:nvPicPr>
      <xdr:blipFill>
        <a:blip xmlns:r="http://schemas.openxmlformats.org/officeDocument/2006/relationships" r:embed="rId2"/>
        <a:srcRect/>
        <a:stretch>
          <a:fillRect/>
        </a:stretch>
      </xdr:blipFill>
      <xdr:spPr bwMode="auto">
        <a:xfrm>
          <a:off x="7496175" y="794499300"/>
          <a:ext cx="95250" cy="85725"/>
        </a:xfrm>
        <a:prstGeom prst="rect">
          <a:avLst/>
        </a:prstGeom>
        <a:noFill/>
      </xdr:spPr>
    </xdr:pic>
    <xdr:clientData/>
  </xdr:twoCellAnchor>
  <xdr:twoCellAnchor editAs="oneCell">
    <xdr:from>
      <xdr:col>2</xdr:col>
      <xdr:colOff>0</xdr:colOff>
      <xdr:row>1861</xdr:row>
      <xdr:rowOff>0</xdr:rowOff>
    </xdr:from>
    <xdr:to>
      <xdr:col>2</xdr:col>
      <xdr:colOff>95250</xdr:colOff>
      <xdr:row>1861</xdr:row>
      <xdr:rowOff>85725</xdr:rowOff>
    </xdr:to>
    <xdr:pic>
      <xdr:nvPicPr>
        <xdr:cNvPr id="144" name="Picture 143" descr="COMANDO"/>
        <xdr:cNvPicPr>
          <a:picLocks noChangeAspect="1" noChangeArrowheads="1"/>
        </xdr:cNvPicPr>
      </xdr:nvPicPr>
      <xdr:blipFill>
        <a:blip xmlns:r="http://schemas.openxmlformats.org/officeDocument/2006/relationships" r:embed="rId2"/>
        <a:srcRect/>
        <a:stretch>
          <a:fillRect/>
        </a:stretch>
      </xdr:blipFill>
      <xdr:spPr bwMode="auto">
        <a:xfrm>
          <a:off x="7496175" y="797061525"/>
          <a:ext cx="95250" cy="85725"/>
        </a:xfrm>
        <a:prstGeom prst="rect">
          <a:avLst/>
        </a:prstGeom>
        <a:noFill/>
      </xdr:spPr>
    </xdr:pic>
    <xdr:clientData/>
  </xdr:twoCellAnchor>
  <xdr:twoCellAnchor editAs="oneCell">
    <xdr:from>
      <xdr:col>2</xdr:col>
      <xdr:colOff>0</xdr:colOff>
      <xdr:row>1862</xdr:row>
      <xdr:rowOff>0</xdr:rowOff>
    </xdr:from>
    <xdr:to>
      <xdr:col>2</xdr:col>
      <xdr:colOff>95250</xdr:colOff>
      <xdr:row>1862</xdr:row>
      <xdr:rowOff>85725</xdr:rowOff>
    </xdr:to>
    <xdr:pic>
      <xdr:nvPicPr>
        <xdr:cNvPr id="145" name="Picture 144" descr="COMANDO"/>
        <xdr:cNvPicPr>
          <a:picLocks noChangeAspect="1" noChangeArrowheads="1"/>
        </xdr:cNvPicPr>
      </xdr:nvPicPr>
      <xdr:blipFill>
        <a:blip xmlns:r="http://schemas.openxmlformats.org/officeDocument/2006/relationships" r:embed="rId2"/>
        <a:srcRect/>
        <a:stretch>
          <a:fillRect/>
        </a:stretch>
      </xdr:blipFill>
      <xdr:spPr bwMode="auto">
        <a:xfrm>
          <a:off x="7496175" y="797318700"/>
          <a:ext cx="95250" cy="85725"/>
        </a:xfrm>
        <a:prstGeom prst="rect">
          <a:avLst/>
        </a:prstGeom>
        <a:noFill/>
      </xdr:spPr>
    </xdr:pic>
    <xdr:clientData/>
  </xdr:twoCellAnchor>
  <xdr:twoCellAnchor editAs="oneCell">
    <xdr:from>
      <xdr:col>2</xdr:col>
      <xdr:colOff>0</xdr:colOff>
      <xdr:row>1863</xdr:row>
      <xdr:rowOff>0</xdr:rowOff>
    </xdr:from>
    <xdr:to>
      <xdr:col>2</xdr:col>
      <xdr:colOff>95250</xdr:colOff>
      <xdr:row>1863</xdr:row>
      <xdr:rowOff>85725</xdr:rowOff>
    </xdr:to>
    <xdr:pic>
      <xdr:nvPicPr>
        <xdr:cNvPr id="146" name="Picture 145" descr="COMANDO"/>
        <xdr:cNvPicPr>
          <a:picLocks noChangeAspect="1" noChangeArrowheads="1"/>
        </xdr:cNvPicPr>
      </xdr:nvPicPr>
      <xdr:blipFill>
        <a:blip xmlns:r="http://schemas.openxmlformats.org/officeDocument/2006/relationships" r:embed="rId2"/>
        <a:srcRect/>
        <a:stretch>
          <a:fillRect/>
        </a:stretch>
      </xdr:blipFill>
      <xdr:spPr bwMode="auto">
        <a:xfrm>
          <a:off x="7496175" y="797575875"/>
          <a:ext cx="95250" cy="85725"/>
        </a:xfrm>
        <a:prstGeom prst="rect">
          <a:avLst/>
        </a:prstGeom>
        <a:noFill/>
      </xdr:spPr>
    </xdr:pic>
    <xdr:clientData/>
  </xdr:twoCellAnchor>
  <xdr:twoCellAnchor editAs="oneCell">
    <xdr:from>
      <xdr:col>2</xdr:col>
      <xdr:colOff>0</xdr:colOff>
      <xdr:row>1868</xdr:row>
      <xdr:rowOff>0</xdr:rowOff>
    </xdr:from>
    <xdr:to>
      <xdr:col>2</xdr:col>
      <xdr:colOff>95250</xdr:colOff>
      <xdr:row>1868</xdr:row>
      <xdr:rowOff>85725</xdr:rowOff>
    </xdr:to>
    <xdr:pic>
      <xdr:nvPicPr>
        <xdr:cNvPr id="147" name="Picture 146" descr="COMANDO"/>
        <xdr:cNvPicPr>
          <a:picLocks noChangeAspect="1" noChangeArrowheads="1"/>
        </xdr:cNvPicPr>
      </xdr:nvPicPr>
      <xdr:blipFill>
        <a:blip xmlns:r="http://schemas.openxmlformats.org/officeDocument/2006/relationships" r:embed="rId2"/>
        <a:srcRect/>
        <a:stretch>
          <a:fillRect/>
        </a:stretch>
      </xdr:blipFill>
      <xdr:spPr bwMode="auto">
        <a:xfrm>
          <a:off x="7496175" y="798861750"/>
          <a:ext cx="95250" cy="85725"/>
        </a:xfrm>
        <a:prstGeom prst="rect">
          <a:avLst/>
        </a:prstGeom>
        <a:noFill/>
      </xdr:spPr>
    </xdr:pic>
    <xdr:clientData/>
  </xdr:twoCellAnchor>
  <xdr:twoCellAnchor editAs="oneCell">
    <xdr:from>
      <xdr:col>2</xdr:col>
      <xdr:colOff>0</xdr:colOff>
      <xdr:row>1874</xdr:row>
      <xdr:rowOff>0</xdr:rowOff>
    </xdr:from>
    <xdr:to>
      <xdr:col>2</xdr:col>
      <xdr:colOff>95250</xdr:colOff>
      <xdr:row>1874</xdr:row>
      <xdr:rowOff>85725</xdr:rowOff>
    </xdr:to>
    <xdr:pic>
      <xdr:nvPicPr>
        <xdr:cNvPr id="148" name="Picture 147" descr="COMANDO"/>
        <xdr:cNvPicPr>
          <a:picLocks noChangeAspect="1" noChangeArrowheads="1"/>
        </xdr:cNvPicPr>
      </xdr:nvPicPr>
      <xdr:blipFill>
        <a:blip xmlns:r="http://schemas.openxmlformats.org/officeDocument/2006/relationships" r:embed="rId2"/>
        <a:srcRect/>
        <a:stretch>
          <a:fillRect/>
        </a:stretch>
      </xdr:blipFill>
      <xdr:spPr bwMode="auto">
        <a:xfrm>
          <a:off x="7496175" y="801947850"/>
          <a:ext cx="95250" cy="85725"/>
        </a:xfrm>
        <a:prstGeom prst="rect">
          <a:avLst/>
        </a:prstGeom>
        <a:noFill/>
      </xdr:spPr>
    </xdr:pic>
    <xdr:clientData/>
  </xdr:twoCellAnchor>
  <xdr:twoCellAnchor editAs="oneCell">
    <xdr:from>
      <xdr:col>2</xdr:col>
      <xdr:colOff>0</xdr:colOff>
      <xdr:row>1882</xdr:row>
      <xdr:rowOff>0</xdr:rowOff>
    </xdr:from>
    <xdr:to>
      <xdr:col>2</xdr:col>
      <xdr:colOff>95250</xdr:colOff>
      <xdr:row>1882</xdr:row>
      <xdr:rowOff>85725</xdr:rowOff>
    </xdr:to>
    <xdr:pic>
      <xdr:nvPicPr>
        <xdr:cNvPr id="149" name="Picture 148" descr="COMANDO"/>
        <xdr:cNvPicPr>
          <a:picLocks noChangeAspect="1" noChangeArrowheads="1"/>
        </xdr:cNvPicPr>
      </xdr:nvPicPr>
      <xdr:blipFill>
        <a:blip xmlns:r="http://schemas.openxmlformats.org/officeDocument/2006/relationships" r:embed="rId2"/>
        <a:srcRect/>
        <a:stretch>
          <a:fillRect/>
        </a:stretch>
      </xdr:blipFill>
      <xdr:spPr bwMode="auto">
        <a:xfrm>
          <a:off x="7496175" y="803738550"/>
          <a:ext cx="95250" cy="85725"/>
        </a:xfrm>
        <a:prstGeom prst="rect">
          <a:avLst/>
        </a:prstGeom>
        <a:noFill/>
      </xdr:spPr>
    </xdr:pic>
    <xdr:clientData/>
  </xdr:twoCellAnchor>
  <xdr:twoCellAnchor editAs="oneCell">
    <xdr:from>
      <xdr:col>2</xdr:col>
      <xdr:colOff>0</xdr:colOff>
      <xdr:row>1888</xdr:row>
      <xdr:rowOff>0</xdr:rowOff>
    </xdr:from>
    <xdr:to>
      <xdr:col>2</xdr:col>
      <xdr:colOff>95250</xdr:colOff>
      <xdr:row>1888</xdr:row>
      <xdr:rowOff>85725</xdr:rowOff>
    </xdr:to>
    <xdr:pic>
      <xdr:nvPicPr>
        <xdr:cNvPr id="150" name="Picture 149" descr="COMANDO"/>
        <xdr:cNvPicPr>
          <a:picLocks noChangeAspect="1" noChangeArrowheads="1"/>
        </xdr:cNvPicPr>
      </xdr:nvPicPr>
      <xdr:blipFill>
        <a:blip xmlns:r="http://schemas.openxmlformats.org/officeDocument/2006/relationships" r:embed="rId2"/>
        <a:srcRect/>
        <a:stretch>
          <a:fillRect/>
        </a:stretch>
      </xdr:blipFill>
      <xdr:spPr bwMode="auto">
        <a:xfrm>
          <a:off x="7496175" y="805795950"/>
          <a:ext cx="95250" cy="85725"/>
        </a:xfrm>
        <a:prstGeom prst="rect">
          <a:avLst/>
        </a:prstGeom>
        <a:noFill/>
      </xdr:spPr>
    </xdr:pic>
    <xdr:clientData/>
  </xdr:twoCellAnchor>
  <xdr:twoCellAnchor editAs="oneCell">
    <xdr:from>
      <xdr:col>2</xdr:col>
      <xdr:colOff>0</xdr:colOff>
      <xdr:row>1903</xdr:row>
      <xdr:rowOff>0</xdr:rowOff>
    </xdr:from>
    <xdr:to>
      <xdr:col>2</xdr:col>
      <xdr:colOff>95250</xdr:colOff>
      <xdr:row>1903</xdr:row>
      <xdr:rowOff>85725</xdr:rowOff>
    </xdr:to>
    <xdr:pic>
      <xdr:nvPicPr>
        <xdr:cNvPr id="151" name="Picture 150" descr="COMANDO"/>
        <xdr:cNvPicPr>
          <a:picLocks noChangeAspect="1" noChangeArrowheads="1"/>
        </xdr:cNvPicPr>
      </xdr:nvPicPr>
      <xdr:blipFill>
        <a:blip xmlns:r="http://schemas.openxmlformats.org/officeDocument/2006/relationships" r:embed="rId2"/>
        <a:srcRect/>
        <a:stretch>
          <a:fillRect/>
        </a:stretch>
      </xdr:blipFill>
      <xdr:spPr bwMode="auto">
        <a:xfrm>
          <a:off x="7496175" y="812482500"/>
          <a:ext cx="95250" cy="85725"/>
        </a:xfrm>
        <a:prstGeom prst="rect">
          <a:avLst/>
        </a:prstGeom>
        <a:noFill/>
      </xdr:spPr>
    </xdr:pic>
    <xdr:clientData/>
  </xdr:twoCellAnchor>
  <xdr:twoCellAnchor editAs="oneCell">
    <xdr:from>
      <xdr:col>2</xdr:col>
      <xdr:colOff>0</xdr:colOff>
      <xdr:row>1964</xdr:row>
      <xdr:rowOff>0</xdr:rowOff>
    </xdr:from>
    <xdr:to>
      <xdr:col>2</xdr:col>
      <xdr:colOff>95250</xdr:colOff>
      <xdr:row>1964</xdr:row>
      <xdr:rowOff>85725</xdr:rowOff>
    </xdr:to>
    <xdr:pic>
      <xdr:nvPicPr>
        <xdr:cNvPr id="152" name="Picture 151" descr="COMANDO"/>
        <xdr:cNvPicPr>
          <a:picLocks noChangeAspect="1" noChangeArrowheads="1"/>
        </xdr:cNvPicPr>
      </xdr:nvPicPr>
      <xdr:blipFill>
        <a:blip xmlns:r="http://schemas.openxmlformats.org/officeDocument/2006/relationships" r:embed="rId2"/>
        <a:srcRect/>
        <a:stretch>
          <a:fillRect/>
        </a:stretch>
      </xdr:blipFill>
      <xdr:spPr bwMode="auto">
        <a:xfrm>
          <a:off x="7496175" y="827341500"/>
          <a:ext cx="95250" cy="85725"/>
        </a:xfrm>
        <a:prstGeom prst="rect">
          <a:avLst/>
        </a:prstGeom>
        <a:noFill/>
      </xdr:spPr>
    </xdr:pic>
    <xdr:clientData/>
  </xdr:twoCellAnchor>
  <xdr:twoCellAnchor editAs="oneCell">
    <xdr:from>
      <xdr:col>2</xdr:col>
      <xdr:colOff>0</xdr:colOff>
      <xdr:row>1965</xdr:row>
      <xdr:rowOff>0</xdr:rowOff>
    </xdr:from>
    <xdr:to>
      <xdr:col>2</xdr:col>
      <xdr:colOff>95250</xdr:colOff>
      <xdr:row>1965</xdr:row>
      <xdr:rowOff>85725</xdr:rowOff>
    </xdr:to>
    <xdr:pic>
      <xdr:nvPicPr>
        <xdr:cNvPr id="153" name="Picture 152" descr="COMANDO"/>
        <xdr:cNvPicPr>
          <a:picLocks noChangeAspect="1" noChangeArrowheads="1"/>
        </xdr:cNvPicPr>
      </xdr:nvPicPr>
      <xdr:blipFill>
        <a:blip xmlns:r="http://schemas.openxmlformats.org/officeDocument/2006/relationships" r:embed="rId2"/>
        <a:srcRect/>
        <a:stretch>
          <a:fillRect/>
        </a:stretch>
      </xdr:blipFill>
      <xdr:spPr bwMode="auto">
        <a:xfrm>
          <a:off x="7496175" y="827598675"/>
          <a:ext cx="95250" cy="85725"/>
        </a:xfrm>
        <a:prstGeom prst="rect">
          <a:avLst/>
        </a:prstGeom>
        <a:noFill/>
      </xdr:spPr>
    </xdr:pic>
    <xdr:clientData/>
  </xdr:twoCellAnchor>
  <xdr:twoCellAnchor editAs="oneCell">
    <xdr:from>
      <xdr:col>2</xdr:col>
      <xdr:colOff>0</xdr:colOff>
      <xdr:row>1966</xdr:row>
      <xdr:rowOff>0</xdr:rowOff>
    </xdr:from>
    <xdr:to>
      <xdr:col>2</xdr:col>
      <xdr:colOff>95250</xdr:colOff>
      <xdr:row>1966</xdr:row>
      <xdr:rowOff>85725</xdr:rowOff>
    </xdr:to>
    <xdr:pic>
      <xdr:nvPicPr>
        <xdr:cNvPr id="154" name="Picture 153" descr="COMANDO"/>
        <xdr:cNvPicPr>
          <a:picLocks noChangeAspect="1" noChangeArrowheads="1"/>
        </xdr:cNvPicPr>
      </xdr:nvPicPr>
      <xdr:blipFill>
        <a:blip xmlns:r="http://schemas.openxmlformats.org/officeDocument/2006/relationships" r:embed="rId2"/>
        <a:srcRect/>
        <a:stretch>
          <a:fillRect/>
        </a:stretch>
      </xdr:blipFill>
      <xdr:spPr bwMode="auto">
        <a:xfrm>
          <a:off x="7496175" y="827855850"/>
          <a:ext cx="95250" cy="85725"/>
        </a:xfrm>
        <a:prstGeom prst="rect">
          <a:avLst/>
        </a:prstGeom>
        <a:noFill/>
      </xdr:spPr>
    </xdr:pic>
    <xdr:clientData/>
  </xdr:twoCellAnchor>
  <xdr:twoCellAnchor editAs="oneCell">
    <xdr:from>
      <xdr:col>2</xdr:col>
      <xdr:colOff>0</xdr:colOff>
      <xdr:row>1967</xdr:row>
      <xdr:rowOff>0</xdr:rowOff>
    </xdr:from>
    <xdr:to>
      <xdr:col>2</xdr:col>
      <xdr:colOff>95250</xdr:colOff>
      <xdr:row>1967</xdr:row>
      <xdr:rowOff>85725</xdr:rowOff>
    </xdr:to>
    <xdr:pic>
      <xdr:nvPicPr>
        <xdr:cNvPr id="155" name="Picture 154" descr="COMANDO"/>
        <xdr:cNvPicPr>
          <a:picLocks noChangeAspect="1" noChangeArrowheads="1"/>
        </xdr:cNvPicPr>
      </xdr:nvPicPr>
      <xdr:blipFill>
        <a:blip xmlns:r="http://schemas.openxmlformats.org/officeDocument/2006/relationships" r:embed="rId2"/>
        <a:srcRect/>
        <a:stretch>
          <a:fillRect/>
        </a:stretch>
      </xdr:blipFill>
      <xdr:spPr bwMode="auto">
        <a:xfrm>
          <a:off x="7496175" y="828113025"/>
          <a:ext cx="95250" cy="85725"/>
        </a:xfrm>
        <a:prstGeom prst="rect">
          <a:avLst/>
        </a:prstGeom>
        <a:noFill/>
      </xdr:spPr>
    </xdr:pic>
    <xdr:clientData/>
  </xdr:twoCellAnchor>
  <xdr:twoCellAnchor editAs="oneCell">
    <xdr:from>
      <xdr:col>2</xdr:col>
      <xdr:colOff>0</xdr:colOff>
      <xdr:row>1968</xdr:row>
      <xdr:rowOff>0</xdr:rowOff>
    </xdr:from>
    <xdr:to>
      <xdr:col>2</xdr:col>
      <xdr:colOff>95250</xdr:colOff>
      <xdr:row>1968</xdr:row>
      <xdr:rowOff>85725</xdr:rowOff>
    </xdr:to>
    <xdr:pic>
      <xdr:nvPicPr>
        <xdr:cNvPr id="156" name="Picture 155" descr="COMANDO"/>
        <xdr:cNvPicPr>
          <a:picLocks noChangeAspect="1" noChangeArrowheads="1"/>
        </xdr:cNvPicPr>
      </xdr:nvPicPr>
      <xdr:blipFill>
        <a:blip xmlns:r="http://schemas.openxmlformats.org/officeDocument/2006/relationships" r:embed="rId2"/>
        <a:srcRect/>
        <a:stretch>
          <a:fillRect/>
        </a:stretch>
      </xdr:blipFill>
      <xdr:spPr bwMode="auto">
        <a:xfrm>
          <a:off x="7496175" y="828370200"/>
          <a:ext cx="95250" cy="85725"/>
        </a:xfrm>
        <a:prstGeom prst="rect">
          <a:avLst/>
        </a:prstGeom>
        <a:noFill/>
      </xdr:spPr>
    </xdr:pic>
    <xdr:clientData/>
  </xdr:twoCellAnchor>
  <xdr:twoCellAnchor editAs="oneCell">
    <xdr:from>
      <xdr:col>2</xdr:col>
      <xdr:colOff>0</xdr:colOff>
      <xdr:row>1971</xdr:row>
      <xdr:rowOff>0</xdr:rowOff>
    </xdr:from>
    <xdr:to>
      <xdr:col>2</xdr:col>
      <xdr:colOff>95250</xdr:colOff>
      <xdr:row>1971</xdr:row>
      <xdr:rowOff>85725</xdr:rowOff>
    </xdr:to>
    <xdr:pic>
      <xdr:nvPicPr>
        <xdr:cNvPr id="157" name="Picture 156" descr="COMANDO"/>
        <xdr:cNvPicPr>
          <a:picLocks noChangeAspect="1" noChangeArrowheads="1"/>
        </xdr:cNvPicPr>
      </xdr:nvPicPr>
      <xdr:blipFill>
        <a:blip xmlns:r="http://schemas.openxmlformats.org/officeDocument/2006/relationships" r:embed="rId2"/>
        <a:srcRect/>
        <a:stretch>
          <a:fillRect/>
        </a:stretch>
      </xdr:blipFill>
      <xdr:spPr bwMode="auto">
        <a:xfrm>
          <a:off x="7496175" y="829141725"/>
          <a:ext cx="95250" cy="85725"/>
        </a:xfrm>
        <a:prstGeom prst="rect">
          <a:avLst/>
        </a:prstGeom>
        <a:noFill/>
      </xdr:spPr>
    </xdr:pic>
    <xdr:clientData/>
  </xdr:twoCellAnchor>
  <xdr:twoCellAnchor editAs="oneCell">
    <xdr:from>
      <xdr:col>2</xdr:col>
      <xdr:colOff>0</xdr:colOff>
      <xdr:row>1972</xdr:row>
      <xdr:rowOff>0</xdr:rowOff>
    </xdr:from>
    <xdr:to>
      <xdr:col>2</xdr:col>
      <xdr:colOff>95250</xdr:colOff>
      <xdr:row>1972</xdr:row>
      <xdr:rowOff>85725</xdr:rowOff>
    </xdr:to>
    <xdr:pic>
      <xdr:nvPicPr>
        <xdr:cNvPr id="158" name="Picture 157" descr="COMANDO"/>
        <xdr:cNvPicPr>
          <a:picLocks noChangeAspect="1" noChangeArrowheads="1"/>
        </xdr:cNvPicPr>
      </xdr:nvPicPr>
      <xdr:blipFill>
        <a:blip xmlns:r="http://schemas.openxmlformats.org/officeDocument/2006/relationships" r:embed="rId2"/>
        <a:srcRect/>
        <a:stretch>
          <a:fillRect/>
        </a:stretch>
      </xdr:blipFill>
      <xdr:spPr bwMode="auto">
        <a:xfrm>
          <a:off x="7496175" y="829398900"/>
          <a:ext cx="95250" cy="85725"/>
        </a:xfrm>
        <a:prstGeom prst="rect">
          <a:avLst/>
        </a:prstGeom>
        <a:noFill/>
      </xdr:spPr>
    </xdr:pic>
    <xdr:clientData/>
  </xdr:twoCellAnchor>
  <xdr:twoCellAnchor editAs="oneCell">
    <xdr:from>
      <xdr:col>2</xdr:col>
      <xdr:colOff>0</xdr:colOff>
      <xdr:row>1973</xdr:row>
      <xdr:rowOff>0</xdr:rowOff>
    </xdr:from>
    <xdr:to>
      <xdr:col>2</xdr:col>
      <xdr:colOff>95250</xdr:colOff>
      <xdr:row>1973</xdr:row>
      <xdr:rowOff>85725</xdr:rowOff>
    </xdr:to>
    <xdr:pic>
      <xdr:nvPicPr>
        <xdr:cNvPr id="159" name="Picture 158" descr="COMANDO"/>
        <xdr:cNvPicPr>
          <a:picLocks noChangeAspect="1" noChangeArrowheads="1"/>
        </xdr:cNvPicPr>
      </xdr:nvPicPr>
      <xdr:blipFill>
        <a:blip xmlns:r="http://schemas.openxmlformats.org/officeDocument/2006/relationships" r:embed="rId2"/>
        <a:srcRect/>
        <a:stretch>
          <a:fillRect/>
        </a:stretch>
      </xdr:blipFill>
      <xdr:spPr bwMode="auto">
        <a:xfrm>
          <a:off x="7496175" y="829656075"/>
          <a:ext cx="95250" cy="85725"/>
        </a:xfrm>
        <a:prstGeom prst="rect">
          <a:avLst/>
        </a:prstGeom>
        <a:noFill/>
      </xdr:spPr>
    </xdr:pic>
    <xdr:clientData/>
  </xdr:twoCellAnchor>
  <xdr:twoCellAnchor editAs="oneCell">
    <xdr:from>
      <xdr:col>2</xdr:col>
      <xdr:colOff>0</xdr:colOff>
      <xdr:row>1974</xdr:row>
      <xdr:rowOff>0</xdr:rowOff>
    </xdr:from>
    <xdr:to>
      <xdr:col>2</xdr:col>
      <xdr:colOff>95250</xdr:colOff>
      <xdr:row>1974</xdr:row>
      <xdr:rowOff>85725</xdr:rowOff>
    </xdr:to>
    <xdr:pic>
      <xdr:nvPicPr>
        <xdr:cNvPr id="160" name="Picture 159" descr="COMANDO"/>
        <xdr:cNvPicPr>
          <a:picLocks noChangeAspect="1" noChangeArrowheads="1"/>
        </xdr:cNvPicPr>
      </xdr:nvPicPr>
      <xdr:blipFill>
        <a:blip xmlns:r="http://schemas.openxmlformats.org/officeDocument/2006/relationships" r:embed="rId2"/>
        <a:srcRect/>
        <a:stretch>
          <a:fillRect/>
        </a:stretch>
      </xdr:blipFill>
      <xdr:spPr bwMode="auto">
        <a:xfrm>
          <a:off x="7496175" y="829913250"/>
          <a:ext cx="95250" cy="85725"/>
        </a:xfrm>
        <a:prstGeom prst="rect">
          <a:avLst/>
        </a:prstGeom>
        <a:noFill/>
      </xdr:spPr>
    </xdr:pic>
    <xdr:clientData/>
  </xdr:twoCellAnchor>
  <xdr:twoCellAnchor editAs="oneCell">
    <xdr:from>
      <xdr:col>1</xdr:col>
      <xdr:colOff>0</xdr:colOff>
      <xdr:row>1994</xdr:row>
      <xdr:rowOff>0</xdr:rowOff>
    </xdr:from>
    <xdr:to>
      <xdr:col>1</xdr:col>
      <xdr:colOff>1257300</xdr:colOff>
      <xdr:row>1995</xdr:row>
      <xdr:rowOff>142875</xdr:rowOff>
    </xdr:to>
    <xdr:pic>
      <xdr:nvPicPr>
        <xdr:cNvPr id="161" name="Picture 160" descr="Provare Office 365 o l'ultima versione di Excel">
          <a:hlinkClick xmlns:r="http://schemas.openxmlformats.org/officeDocument/2006/relationships" r:id="rId4" tgtFrame="_blank"/>
        </xdr:cNvPr>
        <xdr:cNvPicPr>
          <a:picLocks noChangeAspect="1" noChangeArrowheads="1"/>
        </xdr:cNvPicPr>
      </xdr:nvPicPr>
      <xdr:blipFill>
        <a:blip xmlns:r="http://schemas.openxmlformats.org/officeDocument/2006/relationships" r:embed="rId5"/>
        <a:srcRect/>
        <a:stretch>
          <a:fillRect/>
        </a:stretch>
      </xdr:blipFill>
      <xdr:spPr bwMode="auto">
        <a:xfrm>
          <a:off x="304800" y="835332975"/>
          <a:ext cx="1257300" cy="333375"/>
        </a:xfrm>
        <a:prstGeom prst="rect">
          <a:avLst/>
        </a:prstGeom>
        <a:noFill/>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1209675</xdr:colOff>
      <xdr:row>52</xdr:row>
      <xdr:rowOff>133350</xdr:rowOff>
    </xdr:from>
    <xdr:to>
      <xdr:col>1</xdr:col>
      <xdr:colOff>2828925</xdr:colOff>
      <xdr:row>58</xdr:row>
      <xdr:rowOff>57150</xdr:rowOff>
    </xdr:to>
    <xdr:pic>
      <xdr:nvPicPr>
        <xdr:cNvPr id="12485" name="Picture 8"/>
        <xdr:cNvPicPr>
          <a:picLocks noChangeAspect="1" noChangeArrowheads="1"/>
        </xdr:cNvPicPr>
      </xdr:nvPicPr>
      <xdr:blipFill>
        <a:blip xmlns:r="http://schemas.openxmlformats.org/officeDocument/2006/relationships" r:embed="rId1"/>
        <a:srcRect/>
        <a:stretch>
          <a:fillRect/>
        </a:stretch>
      </xdr:blipFill>
      <xdr:spPr bwMode="auto">
        <a:xfrm>
          <a:off x="2695575" y="12287250"/>
          <a:ext cx="1619250" cy="1123950"/>
        </a:xfrm>
        <a:prstGeom prst="rect">
          <a:avLst/>
        </a:prstGeom>
        <a:noFill/>
        <a:ln w="9525">
          <a:noFill/>
          <a:miter lim="800000"/>
          <a:headEnd/>
          <a:tailEnd/>
        </a:ln>
      </xdr:spPr>
    </xdr:pic>
    <xdr:clientData/>
  </xdr:twoCellAnchor>
  <xdr:twoCellAnchor editAs="oneCell">
    <xdr:from>
      <xdr:col>1</xdr:col>
      <xdr:colOff>3305175</xdr:colOff>
      <xdr:row>53</xdr:row>
      <xdr:rowOff>28575</xdr:rowOff>
    </xdr:from>
    <xdr:to>
      <xdr:col>1</xdr:col>
      <xdr:colOff>4972050</xdr:colOff>
      <xdr:row>58</xdr:row>
      <xdr:rowOff>76200</xdr:rowOff>
    </xdr:to>
    <xdr:pic>
      <xdr:nvPicPr>
        <xdr:cNvPr id="12486" name="Picture 10"/>
        <xdr:cNvPicPr>
          <a:picLocks noChangeAspect="1" noChangeArrowheads="1"/>
        </xdr:cNvPicPr>
      </xdr:nvPicPr>
      <xdr:blipFill>
        <a:blip xmlns:r="http://schemas.openxmlformats.org/officeDocument/2006/relationships" r:embed="rId2"/>
        <a:srcRect/>
        <a:stretch>
          <a:fillRect/>
        </a:stretch>
      </xdr:blipFill>
      <xdr:spPr bwMode="auto">
        <a:xfrm>
          <a:off x="4791075" y="12382500"/>
          <a:ext cx="1666875" cy="1047750"/>
        </a:xfrm>
        <a:prstGeom prst="rect">
          <a:avLst/>
        </a:prstGeom>
        <a:noFill/>
        <a:ln w="9525">
          <a:noFill/>
          <a:miter lim="800000"/>
          <a:headEnd/>
          <a:tailEnd/>
        </a:ln>
      </xdr:spPr>
    </xdr:pic>
    <xdr:clientData/>
  </xdr:twoCellAnchor>
  <xdr:twoCellAnchor editAs="oneCell">
    <xdr:from>
      <xdr:col>1</xdr:col>
      <xdr:colOff>523875</xdr:colOff>
      <xdr:row>97</xdr:row>
      <xdr:rowOff>76200</xdr:rowOff>
    </xdr:from>
    <xdr:to>
      <xdr:col>1</xdr:col>
      <xdr:colOff>5676900</xdr:colOff>
      <xdr:row>101</xdr:row>
      <xdr:rowOff>190500</xdr:rowOff>
    </xdr:to>
    <xdr:pic>
      <xdr:nvPicPr>
        <xdr:cNvPr id="12487" name="Picture 12"/>
        <xdr:cNvPicPr>
          <a:picLocks noChangeAspect="1" noChangeArrowheads="1"/>
        </xdr:cNvPicPr>
      </xdr:nvPicPr>
      <xdr:blipFill>
        <a:blip xmlns:r="http://schemas.openxmlformats.org/officeDocument/2006/relationships" r:embed="rId3"/>
        <a:srcRect/>
        <a:stretch>
          <a:fillRect/>
        </a:stretch>
      </xdr:blipFill>
      <xdr:spPr bwMode="auto">
        <a:xfrm>
          <a:off x="2009775" y="23631525"/>
          <a:ext cx="5153025" cy="914400"/>
        </a:xfrm>
        <a:prstGeom prst="rect">
          <a:avLst/>
        </a:prstGeom>
        <a:noFill/>
        <a:ln w="9525">
          <a:noFill/>
          <a:miter lim="800000"/>
          <a:headEnd/>
          <a:tailEnd/>
        </a:ln>
      </xdr:spPr>
    </xdr:pic>
    <xdr:clientData/>
  </xdr:twoCellAnchor>
  <xdr:twoCellAnchor editAs="oneCell">
    <xdr:from>
      <xdr:col>1</xdr:col>
      <xdr:colOff>762000</xdr:colOff>
      <xdr:row>118</xdr:row>
      <xdr:rowOff>85725</xdr:rowOff>
    </xdr:from>
    <xdr:to>
      <xdr:col>1</xdr:col>
      <xdr:colOff>3333750</xdr:colOff>
      <xdr:row>132</xdr:row>
      <xdr:rowOff>57150</xdr:rowOff>
    </xdr:to>
    <xdr:pic>
      <xdr:nvPicPr>
        <xdr:cNvPr id="12488" name="Picture 13"/>
        <xdr:cNvPicPr>
          <a:picLocks noChangeAspect="1" noChangeArrowheads="1"/>
        </xdr:cNvPicPr>
      </xdr:nvPicPr>
      <xdr:blipFill>
        <a:blip xmlns:r="http://schemas.openxmlformats.org/officeDocument/2006/relationships" r:embed="rId4"/>
        <a:srcRect/>
        <a:stretch>
          <a:fillRect/>
        </a:stretch>
      </xdr:blipFill>
      <xdr:spPr bwMode="auto">
        <a:xfrm>
          <a:off x="2247900" y="28670250"/>
          <a:ext cx="2571750" cy="2771775"/>
        </a:xfrm>
        <a:prstGeom prst="rect">
          <a:avLst/>
        </a:prstGeom>
        <a:noFill/>
        <a:ln w="1">
          <a:noFill/>
          <a:miter lim="800000"/>
          <a:headEnd/>
          <a:tailEnd/>
        </a:ln>
      </xdr:spPr>
    </xdr:pic>
    <xdr:clientData/>
  </xdr:twoCellAnchor>
  <xdr:twoCellAnchor editAs="oneCell">
    <xdr:from>
      <xdr:col>1</xdr:col>
      <xdr:colOff>95250</xdr:colOff>
      <xdr:row>149</xdr:row>
      <xdr:rowOff>9525</xdr:rowOff>
    </xdr:from>
    <xdr:to>
      <xdr:col>1</xdr:col>
      <xdr:colOff>7848600</xdr:colOff>
      <xdr:row>173</xdr:row>
      <xdr:rowOff>19050</xdr:rowOff>
    </xdr:to>
    <xdr:pic>
      <xdr:nvPicPr>
        <xdr:cNvPr id="12489" name="Picture 14" descr="Correzione_Testo"/>
        <xdr:cNvPicPr>
          <a:picLocks noChangeAspect="1" noChangeArrowheads="1"/>
        </xdr:cNvPicPr>
      </xdr:nvPicPr>
      <xdr:blipFill>
        <a:blip xmlns:r="http://schemas.openxmlformats.org/officeDocument/2006/relationships" r:embed="rId5"/>
        <a:srcRect/>
        <a:stretch>
          <a:fillRect/>
        </a:stretch>
      </xdr:blipFill>
      <xdr:spPr bwMode="auto">
        <a:xfrm>
          <a:off x="1581150" y="36195000"/>
          <a:ext cx="7753350" cy="4810125"/>
        </a:xfrm>
        <a:prstGeom prst="rect">
          <a:avLst/>
        </a:prstGeom>
        <a:noFill/>
        <a:ln w="9525">
          <a:noFill/>
          <a:miter lim="800000"/>
          <a:headEnd/>
          <a:tailEnd/>
        </a:ln>
      </xdr:spPr>
    </xdr:pic>
    <xdr:clientData/>
  </xdr:twoCellAnchor>
  <xdr:twoCellAnchor editAs="oneCell">
    <xdr:from>
      <xdr:col>1</xdr:col>
      <xdr:colOff>95250</xdr:colOff>
      <xdr:row>181</xdr:row>
      <xdr:rowOff>0</xdr:rowOff>
    </xdr:from>
    <xdr:to>
      <xdr:col>1</xdr:col>
      <xdr:colOff>3514725</xdr:colOff>
      <xdr:row>186</xdr:row>
      <xdr:rowOff>152400</xdr:rowOff>
    </xdr:to>
    <xdr:pic>
      <xdr:nvPicPr>
        <xdr:cNvPr id="12490" name="Picture 15"/>
        <xdr:cNvPicPr>
          <a:picLocks noChangeAspect="1" noChangeArrowheads="1"/>
        </xdr:cNvPicPr>
      </xdr:nvPicPr>
      <xdr:blipFill>
        <a:blip xmlns:r="http://schemas.openxmlformats.org/officeDocument/2006/relationships" r:embed="rId6"/>
        <a:srcRect/>
        <a:stretch>
          <a:fillRect/>
        </a:stretch>
      </xdr:blipFill>
      <xdr:spPr bwMode="auto">
        <a:xfrm>
          <a:off x="1581150" y="42986325"/>
          <a:ext cx="3419475" cy="1152525"/>
        </a:xfrm>
        <a:prstGeom prst="rect">
          <a:avLst/>
        </a:prstGeom>
        <a:noFill/>
        <a:ln w="1">
          <a:noFill/>
          <a:miter lim="800000"/>
          <a:headEnd/>
          <a:tailEnd/>
        </a:ln>
      </xdr:spPr>
    </xdr:pic>
    <xdr:clientData/>
  </xdr:twoCellAnchor>
  <xdr:twoCellAnchor editAs="oneCell">
    <xdr:from>
      <xdr:col>1</xdr:col>
      <xdr:colOff>190500</xdr:colOff>
      <xdr:row>191</xdr:row>
      <xdr:rowOff>114300</xdr:rowOff>
    </xdr:from>
    <xdr:to>
      <xdr:col>1</xdr:col>
      <xdr:colOff>4038600</xdr:colOff>
      <xdr:row>214</xdr:row>
      <xdr:rowOff>57150</xdr:rowOff>
    </xdr:to>
    <xdr:pic>
      <xdr:nvPicPr>
        <xdr:cNvPr id="12491" name="Picture 23"/>
        <xdr:cNvPicPr>
          <a:picLocks noChangeAspect="1" noChangeArrowheads="1"/>
        </xdr:cNvPicPr>
      </xdr:nvPicPr>
      <xdr:blipFill>
        <a:blip xmlns:r="http://schemas.openxmlformats.org/officeDocument/2006/relationships" r:embed="rId7"/>
        <a:srcRect/>
        <a:stretch>
          <a:fillRect/>
        </a:stretch>
      </xdr:blipFill>
      <xdr:spPr bwMode="auto">
        <a:xfrm>
          <a:off x="1676400" y="45700950"/>
          <a:ext cx="3848100" cy="4543425"/>
        </a:xfrm>
        <a:prstGeom prst="rect">
          <a:avLst/>
        </a:prstGeom>
        <a:noFill/>
        <a:ln w="1">
          <a:noFill/>
          <a:miter lim="800000"/>
          <a:headEnd/>
          <a:tailEnd/>
        </a:ln>
      </xdr:spPr>
    </xdr:pic>
    <xdr:clientData/>
  </xdr:twoCellAnchor>
  <xdr:twoCellAnchor editAs="oneCell">
    <xdr:from>
      <xdr:col>1</xdr:col>
      <xdr:colOff>219075</xdr:colOff>
      <xdr:row>229</xdr:row>
      <xdr:rowOff>104775</xdr:rowOff>
    </xdr:from>
    <xdr:to>
      <xdr:col>1</xdr:col>
      <xdr:colOff>1905000</xdr:colOff>
      <xdr:row>234</xdr:row>
      <xdr:rowOff>104775</xdr:rowOff>
    </xdr:to>
    <xdr:pic>
      <xdr:nvPicPr>
        <xdr:cNvPr id="12492" name="Picture 32"/>
        <xdr:cNvPicPr>
          <a:picLocks noChangeAspect="1" noChangeArrowheads="1"/>
        </xdr:cNvPicPr>
      </xdr:nvPicPr>
      <xdr:blipFill>
        <a:blip xmlns:r="http://schemas.openxmlformats.org/officeDocument/2006/relationships" r:embed="rId8"/>
        <a:srcRect/>
        <a:stretch>
          <a:fillRect/>
        </a:stretch>
      </xdr:blipFill>
      <xdr:spPr bwMode="auto">
        <a:xfrm>
          <a:off x="1704975" y="54082950"/>
          <a:ext cx="1685925" cy="1000125"/>
        </a:xfrm>
        <a:prstGeom prst="rect">
          <a:avLst/>
        </a:prstGeom>
        <a:noFill/>
        <a:ln w="1">
          <a:noFill/>
          <a:miter lim="800000"/>
          <a:headEnd/>
          <a:tailEnd/>
        </a:ln>
      </xdr:spPr>
    </xdr:pic>
    <xdr:clientData/>
  </xdr:twoCellAnchor>
  <xdr:twoCellAnchor editAs="oneCell">
    <xdr:from>
      <xdr:col>1</xdr:col>
      <xdr:colOff>2047875</xdr:colOff>
      <xdr:row>229</xdr:row>
      <xdr:rowOff>123825</xdr:rowOff>
    </xdr:from>
    <xdr:to>
      <xdr:col>1</xdr:col>
      <xdr:colOff>3733800</xdr:colOff>
      <xdr:row>234</xdr:row>
      <xdr:rowOff>123825</xdr:rowOff>
    </xdr:to>
    <xdr:pic>
      <xdr:nvPicPr>
        <xdr:cNvPr id="12493" name="Picture 33"/>
        <xdr:cNvPicPr>
          <a:picLocks noChangeAspect="1" noChangeArrowheads="1"/>
        </xdr:cNvPicPr>
      </xdr:nvPicPr>
      <xdr:blipFill>
        <a:blip xmlns:r="http://schemas.openxmlformats.org/officeDocument/2006/relationships" r:embed="rId9"/>
        <a:srcRect/>
        <a:stretch>
          <a:fillRect/>
        </a:stretch>
      </xdr:blipFill>
      <xdr:spPr bwMode="auto">
        <a:xfrm>
          <a:off x="3533775" y="54102000"/>
          <a:ext cx="1685925" cy="1000125"/>
        </a:xfrm>
        <a:prstGeom prst="rect">
          <a:avLst/>
        </a:prstGeom>
        <a:noFill/>
        <a:ln w="1">
          <a:noFill/>
          <a:miter lim="800000"/>
          <a:headEnd/>
          <a:tailEnd/>
        </a:ln>
      </xdr:spPr>
    </xdr:pic>
    <xdr:clientData/>
  </xdr:twoCellAnchor>
  <xdr:twoCellAnchor editAs="oneCell">
    <xdr:from>
      <xdr:col>1</xdr:col>
      <xdr:colOff>152400</xdr:colOff>
      <xdr:row>272</xdr:row>
      <xdr:rowOff>66675</xdr:rowOff>
    </xdr:from>
    <xdr:to>
      <xdr:col>1</xdr:col>
      <xdr:colOff>5095875</xdr:colOff>
      <xdr:row>276</xdr:row>
      <xdr:rowOff>76200</xdr:rowOff>
    </xdr:to>
    <xdr:pic>
      <xdr:nvPicPr>
        <xdr:cNvPr id="12494" name="Picture 22"/>
        <xdr:cNvPicPr>
          <a:picLocks noChangeAspect="1" noChangeArrowheads="1"/>
        </xdr:cNvPicPr>
      </xdr:nvPicPr>
      <xdr:blipFill>
        <a:blip xmlns:r="http://schemas.openxmlformats.org/officeDocument/2006/relationships" r:embed="rId10"/>
        <a:srcRect/>
        <a:stretch>
          <a:fillRect/>
        </a:stretch>
      </xdr:blipFill>
      <xdr:spPr bwMode="auto">
        <a:xfrm>
          <a:off x="1638300" y="64627125"/>
          <a:ext cx="4943475" cy="781050"/>
        </a:xfrm>
        <a:prstGeom prst="rect">
          <a:avLst/>
        </a:prstGeom>
        <a:noFill/>
        <a:ln w="9525">
          <a:noFill/>
          <a:miter lim="800000"/>
          <a:headEnd/>
          <a:tailEnd/>
        </a:ln>
      </xdr:spPr>
    </xdr:pic>
    <xdr:clientData/>
  </xdr:twoCellAnchor>
  <xdr:twoCellAnchor editAs="oneCell">
    <xdr:from>
      <xdr:col>1</xdr:col>
      <xdr:colOff>133350</xdr:colOff>
      <xdr:row>276</xdr:row>
      <xdr:rowOff>180975</xdr:rowOff>
    </xdr:from>
    <xdr:to>
      <xdr:col>1</xdr:col>
      <xdr:colOff>5743575</xdr:colOff>
      <xdr:row>280</xdr:row>
      <xdr:rowOff>171450</xdr:rowOff>
    </xdr:to>
    <xdr:pic>
      <xdr:nvPicPr>
        <xdr:cNvPr id="12495" name="Picture 23"/>
        <xdr:cNvPicPr>
          <a:picLocks noChangeAspect="1" noChangeArrowheads="1"/>
        </xdr:cNvPicPr>
      </xdr:nvPicPr>
      <xdr:blipFill>
        <a:blip xmlns:r="http://schemas.openxmlformats.org/officeDocument/2006/relationships" r:embed="rId11"/>
        <a:srcRect/>
        <a:stretch>
          <a:fillRect/>
        </a:stretch>
      </xdr:blipFill>
      <xdr:spPr bwMode="auto">
        <a:xfrm>
          <a:off x="1619250" y="65512950"/>
          <a:ext cx="5610225" cy="790575"/>
        </a:xfrm>
        <a:prstGeom prst="rect">
          <a:avLst/>
        </a:prstGeom>
        <a:noFill/>
        <a:ln w="9525">
          <a:noFill/>
          <a:miter lim="800000"/>
          <a:headEnd/>
          <a:tailEnd/>
        </a:ln>
      </xdr:spPr>
    </xdr:pic>
    <xdr:clientData/>
  </xdr:twoCellAnchor>
  <xdr:twoCellAnchor editAs="oneCell">
    <xdr:from>
      <xdr:col>1</xdr:col>
      <xdr:colOff>133350</xdr:colOff>
      <xdr:row>281</xdr:row>
      <xdr:rowOff>104775</xdr:rowOff>
    </xdr:from>
    <xdr:to>
      <xdr:col>1</xdr:col>
      <xdr:colOff>6410325</xdr:colOff>
      <xdr:row>285</xdr:row>
      <xdr:rowOff>133350</xdr:rowOff>
    </xdr:to>
    <xdr:pic>
      <xdr:nvPicPr>
        <xdr:cNvPr id="12496" name="Picture 24"/>
        <xdr:cNvPicPr>
          <a:picLocks noChangeAspect="1" noChangeArrowheads="1"/>
        </xdr:cNvPicPr>
      </xdr:nvPicPr>
      <xdr:blipFill>
        <a:blip xmlns:r="http://schemas.openxmlformats.org/officeDocument/2006/relationships" r:embed="rId12"/>
        <a:srcRect/>
        <a:stretch>
          <a:fillRect/>
        </a:stretch>
      </xdr:blipFill>
      <xdr:spPr bwMode="auto">
        <a:xfrm>
          <a:off x="1619250" y="66436875"/>
          <a:ext cx="6276975" cy="828675"/>
        </a:xfrm>
        <a:prstGeom prst="rect">
          <a:avLst/>
        </a:prstGeom>
        <a:noFill/>
        <a:ln w="9525">
          <a:noFill/>
          <a:miter lim="800000"/>
          <a:headEnd/>
          <a:tailEnd/>
        </a:ln>
      </xdr:spPr>
    </xdr:pic>
    <xdr:clientData/>
  </xdr:twoCellAnchor>
  <xdr:twoCellAnchor editAs="oneCell">
    <xdr:from>
      <xdr:col>1</xdr:col>
      <xdr:colOff>0</xdr:colOff>
      <xdr:row>309</xdr:row>
      <xdr:rowOff>0</xdr:rowOff>
    </xdr:from>
    <xdr:to>
      <xdr:col>1</xdr:col>
      <xdr:colOff>304800</xdr:colOff>
      <xdr:row>310</xdr:row>
      <xdr:rowOff>0</xdr:rowOff>
    </xdr:to>
    <xdr:sp macro="" textlink="">
      <xdr:nvSpPr>
        <xdr:cNvPr id="12497" name="AutoShape 27" descr="Barra della formula"/>
        <xdr:cNvSpPr>
          <a:spLocks noChangeAspect="1" noChangeArrowheads="1"/>
        </xdr:cNvSpPr>
      </xdr:nvSpPr>
      <xdr:spPr bwMode="auto">
        <a:xfrm>
          <a:off x="1485900" y="74037825"/>
          <a:ext cx="304800" cy="400050"/>
        </a:xfrm>
        <a:prstGeom prst="rect">
          <a:avLst/>
        </a:prstGeom>
        <a:noFill/>
        <a:ln w="9525">
          <a:noFill/>
          <a:miter lim="800000"/>
          <a:headEnd/>
          <a:tailEnd/>
        </a:ln>
      </xdr:spPr>
    </xdr:sp>
    <xdr:clientData/>
  </xdr:twoCellAnchor>
  <xdr:twoCellAnchor editAs="oneCell">
    <xdr:from>
      <xdr:col>1</xdr:col>
      <xdr:colOff>0</xdr:colOff>
      <xdr:row>311</xdr:row>
      <xdr:rowOff>0</xdr:rowOff>
    </xdr:from>
    <xdr:to>
      <xdr:col>1</xdr:col>
      <xdr:colOff>304800</xdr:colOff>
      <xdr:row>312</xdr:row>
      <xdr:rowOff>133350</xdr:rowOff>
    </xdr:to>
    <xdr:sp macro="" textlink="">
      <xdr:nvSpPr>
        <xdr:cNvPr id="12498" name="AutoShape 28" descr="Formula in fase di copia"/>
        <xdr:cNvSpPr>
          <a:spLocks noChangeAspect="1" noChangeArrowheads="1"/>
        </xdr:cNvSpPr>
      </xdr:nvSpPr>
      <xdr:spPr bwMode="auto">
        <a:xfrm>
          <a:off x="1485900" y="74628375"/>
          <a:ext cx="304800" cy="323850"/>
        </a:xfrm>
        <a:prstGeom prst="rect">
          <a:avLst/>
        </a:prstGeom>
        <a:noFill/>
        <a:ln w="9525">
          <a:noFill/>
          <a:miter lim="800000"/>
          <a:headEnd/>
          <a:tailEnd/>
        </a:ln>
      </xdr:spPr>
    </xdr:sp>
    <xdr:clientData/>
  </xdr:twoCellAnchor>
  <xdr:twoCellAnchor editAs="oneCell">
    <xdr:from>
      <xdr:col>1</xdr:col>
      <xdr:colOff>171450</xdr:colOff>
      <xdr:row>310</xdr:row>
      <xdr:rowOff>57150</xdr:rowOff>
    </xdr:from>
    <xdr:to>
      <xdr:col>1</xdr:col>
      <xdr:colOff>2762250</xdr:colOff>
      <xdr:row>321</xdr:row>
      <xdr:rowOff>47625</xdr:rowOff>
    </xdr:to>
    <xdr:pic>
      <xdr:nvPicPr>
        <xdr:cNvPr id="12499" name="Picture 30"/>
        <xdr:cNvPicPr>
          <a:picLocks noChangeAspect="1" noChangeArrowheads="1"/>
        </xdr:cNvPicPr>
      </xdr:nvPicPr>
      <xdr:blipFill>
        <a:blip xmlns:r="http://schemas.openxmlformats.org/officeDocument/2006/relationships" r:embed="rId13"/>
        <a:srcRect/>
        <a:stretch>
          <a:fillRect/>
        </a:stretch>
      </xdr:blipFill>
      <xdr:spPr bwMode="auto">
        <a:xfrm>
          <a:off x="1657350" y="74495025"/>
          <a:ext cx="2590800" cy="2085975"/>
        </a:xfrm>
        <a:prstGeom prst="rect">
          <a:avLst/>
        </a:prstGeom>
        <a:noFill/>
        <a:ln w="9525">
          <a:noFill/>
          <a:miter lim="800000"/>
          <a:headEnd/>
          <a:tailEnd/>
        </a:ln>
      </xdr:spPr>
    </xdr:pic>
    <xdr:clientData/>
  </xdr:twoCellAnchor>
  <xdr:twoCellAnchor editAs="oneCell">
    <xdr:from>
      <xdr:col>1</xdr:col>
      <xdr:colOff>19050</xdr:colOff>
      <xdr:row>681</xdr:row>
      <xdr:rowOff>142875</xdr:rowOff>
    </xdr:from>
    <xdr:to>
      <xdr:col>1</xdr:col>
      <xdr:colOff>4810125</xdr:colOff>
      <xdr:row>707</xdr:row>
      <xdr:rowOff>38100</xdr:rowOff>
    </xdr:to>
    <xdr:pic>
      <xdr:nvPicPr>
        <xdr:cNvPr id="12500" name="Picture 31" descr="Inserim_Funzione"/>
        <xdr:cNvPicPr>
          <a:picLocks noChangeAspect="1" noChangeArrowheads="1"/>
        </xdr:cNvPicPr>
      </xdr:nvPicPr>
      <xdr:blipFill>
        <a:blip xmlns:r="http://schemas.openxmlformats.org/officeDocument/2006/relationships" r:embed="rId14"/>
        <a:srcRect/>
        <a:stretch>
          <a:fillRect/>
        </a:stretch>
      </xdr:blipFill>
      <xdr:spPr bwMode="auto">
        <a:xfrm>
          <a:off x="1504950" y="153485850"/>
          <a:ext cx="4791075" cy="5095875"/>
        </a:xfrm>
        <a:prstGeom prst="rect">
          <a:avLst/>
        </a:prstGeom>
        <a:noFill/>
        <a:ln w="9525">
          <a:noFill/>
          <a:miter lim="800000"/>
          <a:headEnd/>
          <a:tailEnd/>
        </a:ln>
      </xdr:spPr>
    </xdr:pic>
    <xdr:clientData/>
  </xdr:twoCellAnchor>
  <xdr:twoCellAnchor editAs="oneCell">
    <xdr:from>
      <xdr:col>1</xdr:col>
      <xdr:colOff>38100</xdr:colOff>
      <xdr:row>709</xdr:row>
      <xdr:rowOff>190500</xdr:rowOff>
    </xdr:from>
    <xdr:to>
      <xdr:col>1</xdr:col>
      <xdr:colOff>7534275</xdr:colOff>
      <xdr:row>742</xdr:row>
      <xdr:rowOff>0</xdr:rowOff>
    </xdr:to>
    <xdr:pic>
      <xdr:nvPicPr>
        <xdr:cNvPr id="12501" name="Picture 32"/>
        <xdr:cNvPicPr>
          <a:picLocks noChangeAspect="1" noChangeArrowheads="1"/>
        </xdr:cNvPicPr>
      </xdr:nvPicPr>
      <xdr:blipFill>
        <a:blip xmlns:r="http://schemas.openxmlformats.org/officeDocument/2006/relationships" r:embed="rId15"/>
        <a:srcRect/>
        <a:stretch>
          <a:fillRect/>
        </a:stretch>
      </xdr:blipFill>
      <xdr:spPr bwMode="auto">
        <a:xfrm>
          <a:off x="1524000" y="159134175"/>
          <a:ext cx="7496175" cy="6410325"/>
        </a:xfrm>
        <a:prstGeom prst="rect">
          <a:avLst/>
        </a:prstGeom>
        <a:noFill/>
        <a:ln w="9525">
          <a:noFill/>
          <a:miter lim="800000"/>
          <a:headEnd/>
          <a:tailEnd/>
        </a:ln>
      </xdr:spPr>
    </xdr:pic>
    <xdr:clientData/>
  </xdr:twoCellAnchor>
  <xdr:twoCellAnchor editAs="oneCell">
    <xdr:from>
      <xdr:col>1</xdr:col>
      <xdr:colOff>390525</xdr:colOff>
      <xdr:row>356</xdr:row>
      <xdr:rowOff>38100</xdr:rowOff>
    </xdr:from>
    <xdr:to>
      <xdr:col>1</xdr:col>
      <xdr:colOff>6953250</xdr:colOff>
      <xdr:row>388</xdr:row>
      <xdr:rowOff>161925</xdr:rowOff>
    </xdr:to>
    <xdr:pic>
      <xdr:nvPicPr>
        <xdr:cNvPr id="12502" name="Picture 33"/>
        <xdr:cNvPicPr>
          <a:picLocks noChangeAspect="1" noChangeArrowheads="1"/>
        </xdr:cNvPicPr>
      </xdr:nvPicPr>
      <xdr:blipFill>
        <a:blip xmlns:r="http://schemas.openxmlformats.org/officeDocument/2006/relationships" r:embed="rId16"/>
        <a:srcRect/>
        <a:stretch>
          <a:fillRect/>
        </a:stretch>
      </xdr:blipFill>
      <xdr:spPr bwMode="auto">
        <a:xfrm>
          <a:off x="1876425" y="85391625"/>
          <a:ext cx="6562725" cy="6524625"/>
        </a:xfrm>
        <a:prstGeom prst="rect">
          <a:avLst/>
        </a:prstGeom>
        <a:noFill/>
        <a:ln w="1">
          <a:noFill/>
          <a:miter lim="800000"/>
          <a:headEnd/>
          <a:tailEnd/>
        </a:ln>
      </xdr:spPr>
    </xdr:pic>
    <xdr:clientData/>
  </xdr:twoCellAnchor>
  <xdr:twoCellAnchor editAs="oneCell">
    <xdr:from>
      <xdr:col>1</xdr:col>
      <xdr:colOff>381000</xdr:colOff>
      <xdr:row>391</xdr:row>
      <xdr:rowOff>114300</xdr:rowOff>
    </xdr:from>
    <xdr:to>
      <xdr:col>1</xdr:col>
      <xdr:colOff>5181600</xdr:colOff>
      <xdr:row>409</xdr:row>
      <xdr:rowOff>190500</xdr:rowOff>
    </xdr:to>
    <xdr:pic>
      <xdr:nvPicPr>
        <xdr:cNvPr id="12503" name="Picture 34"/>
        <xdr:cNvPicPr>
          <a:picLocks noChangeAspect="1" noChangeArrowheads="1"/>
        </xdr:cNvPicPr>
      </xdr:nvPicPr>
      <xdr:blipFill>
        <a:blip xmlns:r="http://schemas.openxmlformats.org/officeDocument/2006/relationships" r:embed="rId17"/>
        <a:srcRect/>
        <a:stretch>
          <a:fillRect/>
        </a:stretch>
      </xdr:blipFill>
      <xdr:spPr bwMode="auto">
        <a:xfrm>
          <a:off x="1866900" y="93068775"/>
          <a:ext cx="4800600" cy="3676650"/>
        </a:xfrm>
        <a:prstGeom prst="rect">
          <a:avLst/>
        </a:prstGeom>
        <a:noFill/>
        <a:ln w="1">
          <a:noFill/>
          <a:miter lim="800000"/>
          <a:headEnd/>
          <a:tailEnd/>
        </a:ln>
      </xdr:spPr>
    </xdr:pic>
    <xdr:clientData/>
  </xdr:twoCellAnchor>
  <xdr:twoCellAnchor editAs="oneCell">
    <xdr:from>
      <xdr:col>1</xdr:col>
      <xdr:colOff>200025</xdr:colOff>
      <xdr:row>414</xdr:row>
      <xdr:rowOff>133350</xdr:rowOff>
    </xdr:from>
    <xdr:to>
      <xdr:col>1</xdr:col>
      <xdr:colOff>6038850</xdr:colOff>
      <xdr:row>442</xdr:row>
      <xdr:rowOff>104775</xdr:rowOff>
    </xdr:to>
    <xdr:pic>
      <xdr:nvPicPr>
        <xdr:cNvPr id="12504" name="Picture 36"/>
        <xdr:cNvPicPr>
          <a:picLocks noChangeAspect="1" noChangeArrowheads="1"/>
        </xdr:cNvPicPr>
      </xdr:nvPicPr>
      <xdr:blipFill>
        <a:blip xmlns:r="http://schemas.openxmlformats.org/officeDocument/2006/relationships" r:embed="rId18"/>
        <a:srcRect/>
        <a:stretch>
          <a:fillRect/>
        </a:stretch>
      </xdr:blipFill>
      <xdr:spPr bwMode="auto">
        <a:xfrm>
          <a:off x="1685925" y="97888425"/>
          <a:ext cx="5838825" cy="5572125"/>
        </a:xfrm>
        <a:prstGeom prst="rect">
          <a:avLst/>
        </a:prstGeom>
        <a:noFill/>
        <a:ln w="1">
          <a:noFill/>
          <a:miter lim="800000"/>
          <a:headEnd/>
          <a:tailEnd/>
        </a:ln>
      </xdr:spPr>
    </xdr:pic>
    <xdr:clientData/>
  </xdr:twoCellAnchor>
  <xdr:twoCellAnchor editAs="oneCell">
    <xdr:from>
      <xdr:col>1</xdr:col>
      <xdr:colOff>257175</xdr:colOff>
      <xdr:row>447</xdr:row>
      <xdr:rowOff>66675</xdr:rowOff>
    </xdr:from>
    <xdr:to>
      <xdr:col>1</xdr:col>
      <xdr:colOff>6819900</xdr:colOff>
      <xdr:row>479</xdr:row>
      <xdr:rowOff>190500</xdr:rowOff>
    </xdr:to>
    <xdr:pic>
      <xdr:nvPicPr>
        <xdr:cNvPr id="12505" name="Picture 37"/>
        <xdr:cNvPicPr>
          <a:picLocks noChangeAspect="1" noChangeArrowheads="1"/>
        </xdr:cNvPicPr>
      </xdr:nvPicPr>
      <xdr:blipFill>
        <a:blip xmlns:r="http://schemas.openxmlformats.org/officeDocument/2006/relationships" r:embed="rId19"/>
        <a:srcRect/>
        <a:stretch>
          <a:fillRect/>
        </a:stretch>
      </xdr:blipFill>
      <xdr:spPr bwMode="auto">
        <a:xfrm>
          <a:off x="1743075" y="104422575"/>
          <a:ext cx="6562725" cy="6524625"/>
        </a:xfrm>
        <a:prstGeom prst="rect">
          <a:avLst/>
        </a:prstGeom>
        <a:noFill/>
        <a:ln w="1">
          <a:noFill/>
          <a:miter lim="800000"/>
          <a:headEnd/>
          <a:tailEnd/>
        </a:ln>
      </xdr:spPr>
    </xdr:pic>
    <xdr:clientData/>
  </xdr:twoCellAnchor>
  <xdr:twoCellAnchor editAs="oneCell">
    <xdr:from>
      <xdr:col>1</xdr:col>
      <xdr:colOff>885825</xdr:colOff>
      <xdr:row>484</xdr:row>
      <xdr:rowOff>76200</xdr:rowOff>
    </xdr:from>
    <xdr:to>
      <xdr:col>1</xdr:col>
      <xdr:colOff>6543675</xdr:colOff>
      <xdr:row>497</xdr:row>
      <xdr:rowOff>19050</xdr:rowOff>
    </xdr:to>
    <xdr:pic>
      <xdr:nvPicPr>
        <xdr:cNvPr id="12506" name="Picture 38"/>
        <xdr:cNvPicPr>
          <a:picLocks noChangeAspect="1" noChangeArrowheads="1"/>
        </xdr:cNvPicPr>
      </xdr:nvPicPr>
      <xdr:blipFill>
        <a:blip xmlns:r="http://schemas.openxmlformats.org/officeDocument/2006/relationships" r:embed="rId20"/>
        <a:srcRect/>
        <a:stretch>
          <a:fillRect/>
        </a:stretch>
      </xdr:blipFill>
      <xdr:spPr bwMode="auto">
        <a:xfrm>
          <a:off x="2371725" y="111833025"/>
          <a:ext cx="5657850" cy="2543175"/>
        </a:xfrm>
        <a:prstGeom prst="rect">
          <a:avLst/>
        </a:prstGeom>
        <a:noFill/>
        <a:ln w="9525">
          <a:noFill/>
          <a:miter lim="800000"/>
          <a:headEnd/>
          <a:tailEnd/>
        </a:ln>
      </xdr:spPr>
    </xdr:pic>
    <xdr:clientData/>
  </xdr:twoCellAnchor>
  <xdr:twoCellAnchor editAs="oneCell">
    <xdr:from>
      <xdr:col>1</xdr:col>
      <xdr:colOff>495300</xdr:colOff>
      <xdr:row>501</xdr:row>
      <xdr:rowOff>180975</xdr:rowOff>
    </xdr:from>
    <xdr:to>
      <xdr:col>1</xdr:col>
      <xdr:colOff>5019675</xdr:colOff>
      <xdr:row>524</xdr:row>
      <xdr:rowOff>123825</xdr:rowOff>
    </xdr:to>
    <xdr:pic>
      <xdr:nvPicPr>
        <xdr:cNvPr id="12507" name="Picture 10"/>
        <xdr:cNvPicPr>
          <a:picLocks noChangeAspect="1" noChangeArrowheads="1"/>
        </xdr:cNvPicPr>
      </xdr:nvPicPr>
      <xdr:blipFill>
        <a:blip xmlns:r="http://schemas.openxmlformats.org/officeDocument/2006/relationships" r:embed="rId21"/>
        <a:srcRect/>
        <a:stretch>
          <a:fillRect/>
        </a:stretch>
      </xdr:blipFill>
      <xdr:spPr bwMode="auto">
        <a:xfrm>
          <a:off x="1981200" y="115338225"/>
          <a:ext cx="4524375" cy="4533900"/>
        </a:xfrm>
        <a:prstGeom prst="rect">
          <a:avLst/>
        </a:prstGeom>
        <a:noFill/>
        <a:ln w="1">
          <a:noFill/>
          <a:miter lim="800000"/>
          <a:headEnd/>
          <a:tailEnd/>
        </a:ln>
      </xdr:spPr>
    </xdr:pic>
    <xdr:clientData/>
  </xdr:twoCellAnchor>
  <xdr:twoCellAnchor editAs="oneCell">
    <xdr:from>
      <xdr:col>1</xdr:col>
      <xdr:colOff>114300</xdr:colOff>
      <xdr:row>527</xdr:row>
      <xdr:rowOff>104775</xdr:rowOff>
    </xdr:from>
    <xdr:to>
      <xdr:col>2</xdr:col>
      <xdr:colOff>95250</xdr:colOff>
      <xdr:row>537</xdr:row>
      <xdr:rowOff>9525</xdr:rowOff>
    </xdr:to>
    <xdr:pic>
      <xdr:nvPicPr>
        <xdr:cNvPr id="12508" name="Picture 40"/>
        <xdr:cNvPicPr>
          <a:picLocks noChangeAspect="1" noChangeArrowheads="1"/>
        </xdr:cNvPicPr>
      </xdr:nvPicPr>
      <xdr:blipFill>
        <a:blip xmlns:r="http://schemas.openxmlformats.org/officeDocument/2006/relationships" r:embed="rId22"/>
        <a:srcRect/>
        <a:stretch>
          <a:fillRect/>
        </a:stretch>
      </xdr:blipFill>
      <xdr:spPr bwMode="auto">
        <a:xfrm>
          <a:off x="1600200" y="120653175"/>
          <a:ext cx="7991475" cy="1905000"/>
        </a:xfrm>
        <a:prstGeom prst="rect">
          <a:avLst/>
        </a:prstGeom>
        <a:noFill/>
        <a:ln w="9525">
          <a:noFill/>
          <a:miter lim="800000"/>
          <a:headEnd/>
          <a:tailEnd/>
        </a:ln>
      </xdr:spPr>
    </xdr:pic>
    <xdr:clientData/>
  </xdr:twoCellAnchor>
  <xdr:twoCellAnchor editAs="oneCell">
    <xdr:from>
      <xdr:col>1</xdr:col>
      <xdr:colOff>628650</xdr:colOff>
      <xdr:row>542</xdr:row>
      <xdr:rowOff>47625</xdr:rowOff>
    </xdr:from>
    <xdr:to>
      <xdr:col>1</xdr:col>
      <xdr:colOff>5029200</xdr:colOff>
      <xdr:row>545</xdr:row>
      <xdr:rowOff>9525</xdr:rowOff>
    </xdr:to>
    <xdr:pic>
      <xdr:nvPicPr>
        <xdr:cNvPr id="12509" name="Picture 41"/>
        <xdr:cNvPicPr>
          <a:picLocks noChangeAspect="1" noChangeArrowheads="1"/>
        </xdr:cNvPicPr>
      </xdr:nvPicPr>
      <xdr:blipFill>
        <a:blip xmlns:r="http://schemas.openxmlformats.org/officeDocument/2006/relationships" r:embed="rId23"/>
        <a:srcRect/>
        <a:stretch>
          <a:fillRect/>
        </a:stretch>
      </xdr:blipFill>
      <xdr:spPr bwMode="auto">
        <a:xfrm>
          <a:off x="2114550" y="123596400"/>
          <a:ext cx="4400550" cy="561975"/>
        </a:xfrm>
        <a:prstGeom prst="rect">
          <a:avLst/>
        </a:prstGeom>
        <a:noFill/>
        <a:ln w="9525">
          <a:noFill/>
          <a:miter lim="800000"/>
          <a:headEnd/>
          <a:tailEnd/>
        </a:ln>
      </xdr:spPr>
    </xdr:pic>
    <xdr:clientData/>
  </xdr:twoCellAnchor>
  <xdr:twoCellAnchor editAs="oneCell">
    <xdr:from>
      <xdr:col>1</xdr:col>
      <xdr:colOff>419100</xdr:colOff>
      <xdr:row>549</xdr:row>
      <xdr:rowOff>85725</xdr:rowOff>
    </xdr:from>
    <xdr:to>
      <xdr:col>1</xdr:col>
      <xdr:colOff>5219700</xdr:colOff>
      <xdr:row>552</xdr:row>
      <xdr:rowOff>9525</xdr:rowOff>
    </xdr:to>
    <xdr:pic>
      <xdr:nvPicPr>
        <xdr:cNvPr id="12510" name="Picture 42"/>
        <xdr:cNvPicPr>
          <a:picLocks noChangeAspect="1" noChangeArrowheads="1"/>
        </xdr:cNvPicPr>
      </xdr:nvPicPr>
      <xdr:blipFill>
        <a:blip xmlns:r="http://schemas.openxmlformats.org/officeDocument/2006/relationships" r:embed="rId24"/>
        <a:srcRect/>
        <a:stretch>
          <a:fillRect/>
        </a:stretch>
      </xdr:blipFill>
      <xdr:spPr bwMode="auto">
        <a:xfrm>
          <a:off x="1905000" y="125434725"/>
          <a:ext cx="4800600" cy="523875"/>
        </a:xfrm>
        <a:prstGeom prst="rect">
          <a:avLst/>
        </a:prstGeom>
        <a:noFill/>
        <a:ln w="1">
          <a:noFill/>
          <a:miter lim="800000"/>
          <a:headEnd/>
          <a:tailEnd/>
        </a:ln>
      </xdr:spPr>
    </xdr:pic>
    <xdr:clientData/>
  </xdr:twoCellAnchor>
  <xdr:twoCellAnchor editAs="oneCell">
    <xdr:from>
      <xdr:col>1</xdr:col>
      <xdr:colOff>409575</xdr:colOff>
      <xdr:row>552</xdr:row>
      <xdr:rowOff>114300</xdr:rowOff>
    </xdr:from>
    <xdr:to>
      <xdr:col>1</xdr:col>
      <xdr:colOff>5210175</xdr:colOff>
      <xdr:row>555</xdr:row>
      <xdr:rowOff>28575</xdr:rowOff>
    </xdr:to>
    <xdr:pic>
      <xdr:nvPicPr>
        <xdr:cNvPr id="12511" name="Picture 43"/>
        <xdr:cNvPicPr>
          <a:picLocks noChangeAspect="1" noChangeArrowheads="1"/>
        </xdr:cNvPicPr>
      </xdr:nvPicPr>
      <xdr:blipFill>
        <a:blip xmlns:r="http://schemas.openxmlformats.org/officeDocument/2006/relationships" r:embed="rId25"/>
        <a:srcRect/>
        <a:stretch>
          <a:fillRect/>
        </a:stretch>
      </xdr:blipFill>
      <xdr:spPr bwMode="auto">
        <a:xfrm>
          <a:off x="1895475" y="126063375"/>
          <a:ext cx="4800600" cy="514350"/>
        </a:xfrm>
        <a:prstGeom prst="rect">
          <a:avLst/>
        </a:prstGeom>
        <a:noFill/>
        <a:ln w="1">
          <a:noFill/>
          <a:miter lim="800000"/>
          <a:headEnd/>
          <a:tailEnd/>
        </a:ln>
      </xdr:spPr>
    </xdr:pic>
    <xdr:clientData/>
  </xdr:twoCellAnchor>
  <xdr:twoCellAnchor editAs="oneCell">
    <xdr:from>
      <xdr:col>1</xdr:col>
      <xdr:colOff>409575</xdr:colOff>
      <xdr:row>555</xdr:row>
      <xdr:rowOff>161925</xdr:rowOff>
    </xdr:from>
    <xdr:to>
      <xdr:col>1</xdr:col>
      <xdr:colOff>5210175</xdr:colOff>
      <xdr:row>574</xdr:row>
      <xdr:rowOff>38100</xdr:rowOff>
    </xdr:to>
    <xdr:pic>
      <xdr:nvPicPr>
        <xdr:cNvPr id="12512" name="Picture 44"/>
        <xdr:cNvPicPr>
          <a:picLocks noChangeAspect="1" noChangeArrowheads="1"/>
        </xdr:cNvPicPr>
      </xdr:nvPicPr>
      <xdr:blipFill>
        <a:blip xmlns:r="http://schemas.openxmlformats.org/officeDocument/2006/relationships" r:embed="rId26"/>
        <a:srcRect/>
        <a:stretch>
          <a:fillRect/>
        </a:stretch>
      </xdr:blipFill>
      <xdr:spPr bwMode="auto">
        <a:xfrm>
          <a:off x="1895475" y="126711075"/>
          <a:ext cx="4800600" cy="3676650"/>
        </a:xfrm>
        <a:prstGeom prst="rect">
          <a:avLst/>
        </a:prstGeom>
        <a:noFill/>
        <a:ln w="1">
          <a:noFill/>
          <a:miter lim="800000"/>
          <a:headEnd/>
          <a:tailEnd/>
        </a:ln>
      </xdr:spPr>
    </xdr:pic>
    <xdr:clientData/>
  </xdr:twoCellAnchor>
  <xdr:twoCellAnchor editAs="oneCell">
    <xdr:from>
      <xdr:col>1</xdr:col>
      <xdr:colOff>600075</xdr:colOff>
      <xdr:row>580</xdr:row>
      <xdr:rowOff>38100</xdr:rowOff>
    </xdr:from>
    <xdr:to>
      <xdr:col>1</xdr:col>
      <xdr:colOff>5400675</xdr:colOff>
      <xdr:row>598</xdr:row>
      <xdr:rowOff>123825</xdr:rowOff>
    </xdr:to>
    <xdr:pic>
      <xdr:nvPicPr>
        <xdr:cNvPr id="12513" name="Picture 45"/>
        <xdr:cNvPicPr>
          <a:picLocks noChangeAspect="1" noChangeArrowheads="1"/>
        </xdr:cNvPicPr>
      </xdr:nvPicPr>
      <xdr:blipFill>
        <a:blip xmlns:r="http://schemas.openxmlformats.org/officeDocument/2006/relationships" r:embed="rId27"/>
        <a:srcRect/>
        <a:stretch>
          <a:fillRect/>
        </a:stretch>
      </xdr:blipFill>
      <xdr:spPr bwMode="auto">
        <a:xfrm>
          <a:off x="2085975" y="131787900"/>
          <a:ext cx="4800600" cy="3686175"/>
        </a:xfrm>
        <a:prstGeom prst="rect">
          <a:avLst/>
        </a:prstGeom>
        <a:noFill/>
        <a:ln w="1">
          <a:noFill/>
          <a:miter lim="800000"/>
          <a:headEnd/>
          <a:tailEnd/>
        </a:ln>
      </xdr:spPr>
    </xdr:pic>
    <xdr:clientData/>
  </xdr:twoCellAnchor>
  <xdr:twoCellAnchor editAs="oneCell">
    <xdr:from>
      <xdr:col>1</xdr:col>
      <xdr:colOff>742950</xdr:colOff>
      <xdr:row>608</xdr:row>
      <xdr:rowOff>28575</xdr:rowOff>
    </xdr:from>
    <xdr:to>
      <xdr:col>1</xdr:col>
      <xdr:colOff>6886575</xdr:colOff>
      <xdr:row>622</xdr:row>
      <xdr:rowOff>19050</xdr:rowOff>
    </xdr:to>
    <xdr:pic>
      <xdr:nvPicPr>
        <xdr:cNvPr id="12514" name="Picture 46"/>
        <xdr:cNvPicPr>
          <a:picLocks noChangeAspect="1" noChangeArrowheads="1"/>
        </xdr:cNvPicPr>
      </xdr:nvPicPr>
      <xdr:blipFill>
        <a:blip xmlns:r="http://schemas.openxmlformats.org/officeDocument/2006/relationships" r:embed="rId28"/>
        <a:srcRect/>
        <a:stretch>
          <a:fillRect/>
        </a:stretch>
      </xdr:blipFill>
      <xdr:spPr bwMode="auto">
        <a:xfrm>
          <a:off x="2228850" y="138169650"/>
          <a:ext cx="6143625" cy="2790825"/>
        </a:xfrm>
        <a:prstGeom prst="rect">
          <a:avLst/>
        </a:prstGeom>
        <a:noFill/>
        <a:ln w="1">
          <a:noFill/>
          <a:miter lim="800000"/>
          <a:headEnd/>
          <a:tailEnd/>
        </a:ln>
      </xdr:spPr>
    </xdr:pic>
    <xdr:clientData/>
  </xdr:twoCellAnchor>
  <xdr:twoCellAnchor editAs="oneCell">
    <xdr:from>
      <xdr:col>1</xdr:col>
      <xdr:colOff>762000</xdr:colOff>
      <xdr:row>622</xdr:row>
      <xdr:rowOff>133350</xdr:rowOff>
    </xdr:from>
    <xdr:to>
      <xdr:col>1</xdr:col>
      <xdr:colOff>6905625</xdr:colOff>
      <xdr:row>636</xdr:row>
      <xdr:rowOff>123825</xdr:rowOff>
    </xdr:to>
    <xdr:pic>
      <xdr:nvPicPr>
        <xdr:cNvPr id="12515" name="Picture 47"/>
        <xdr:cNvPicPr>
          <a:picLocks noChangeAspect="1" noChangeArrowheads="1"/>
        </xdr:cNvPicPr>
      </xdr:nvPicPr>
      <xdr:blipFill>
        <a:blip xmlns:r="http://schemas.openxmlformats.org/officeDocument/2006/relationships" r:embed="rId29"/>
        <a:srcRect/>
        <a:stretch>
          <a:fillRect/>
        </a:stretch>
      </xdr:blipFill>
      <xdr:spPr bwMode="auto">
        <a:xfrm>
          <a:off x="2247900" y="141074775"/>
          <a:ext cx="6143625" cy="2790825"/>
        </a:xfrm>
        <a:prstGeom prst="rect">
          <a:avLst/>
        </a:prstGeom>
        <a:noFill/>
        <a:ln w="1">
          <a:noFill/>
          <a:miter lim="800000"/>
          <a:headEnd/>
          <a:tailEnd/>
        </a:ln>
      </xdr:spPr>
    </xdr:pic>
    <xdr:clientData/>
  </xdr:twoCellAnchor>
  <xdr:twoCellAnchor editAs="oneCell">
    <xdr:from>
      <xdr:col>1</xdr:col>
      <xdr:colOff>266700</xdr:colOff>
      <xdr:row>642</xdr:row>
      <xdr:rowOff>9525</xdr:rowOff>
    </xdr:from>
    <xdr:to>
      <xdr:col>1</xdr:col>
      <xdr:colOff>7572375</xdr:colOff>
      <xdr:row>676</xdr:row>
      <xdr:rowOff>28575</xdr:rowOff>
    </xdr:to>
    <xdr:pic>
      <xdr:nvPicPr>
        <xdr:cNvPr id="12516" name="Picture 48"/>
        <xdr:cNvPicPr>
          <a:picLocks noChangeAspect="1" noChangeArrowheads="1"/>
        </xdr:cNvPicPr>
      </xdr:nvPicPr>
      <xdr:blipFill>
        <a:blip xmlns:r="http://schemas.openxmlformats.org/officeDocument/2006/relationships" r:embed="rId30"/>
        <a:srcRect/>
        <a:stretch>
          <a:fillRect/>
        </a:stretch>
      </xdr:blipFill>
      <xdr:spPr bwMode="auto">
        <a:xfrm>
          <a:off x="1752600" y="144951450"/>
          <a:ext cx="7305675" cy="6819900"/>
        </a:xfrm>
        <a:prstGeom prst="rect">
          <a:avLst/>
        </a:prstGeom>
        <a:noFill/>
        <a:ln w="9525">
          <a:noFill/>
          <a:miter lim="800000"/>
          <a:headEnd/>
          <a:tailEnd/>
        </a:ln>
      </xdr:spPr>
    </xdr:pic>
    <xdr:clientData/>
  </xdr:twoCellAnchor>
  <xdr:twoCellAnchor editAs="oneCell">
    <xdr:from>
      <xdr:col>1</xdr:col>
      <xdr:colOff>400050</xdr:colOff>
      <xdr:row>751</xdr:row>
      <xdr:rowOff>0</xdr:rowOff>
    </xdr:from>
    <xdr:to>
      <xdr:col>1</xdr:col>
      <xdr:colOff>6543675</xdr:colOff>
      <xdr:row>765</xdr:row>
      <xdr:rowOff>133350</xdr:rowOff>
    </xdr:to>
    <xdr:pic>
      <xdr:nvPicPr>
        <xdr:cNvPr id="12517" name="Picture 50" descr="Intestazione_Immagine"/>
        <xdr:cNvPicPr>
          <a:picLocks noChangeAspect="1" noChangeArrowheads="1"/>
        </xdr:cNvPicPr>
      </xdr:nvPicPr>
      <xdr:blipFill>
        <a:blip xmlns:r="http://schemas.openxmlformats.org/officeDocument/2006/relationships" r:embed="rId31"/>
        <a:srcRect/>
        <a:stretch>
          <a:fillRect/>
        </a:stretch>
      </xdr:blipFill>
      <xdr:spPr bwMode="auto">
        <a:xfrm>
          <a:off x="1885950" y="167973375"/>
          <a:ext cx="6143625" cy="2800350"/>
        </a:xfrm>
        <a:prstGeom prst="rect">
          <a:avLst/>
        </a:prstGeom>
        <a:noFill/>
        <a:ln w="9525">
          <a:noFill/>
          <a:miter lim="800000"/>
          <a:headEnd/>
          <a:tailEnd/>
        </a:ln>
      </xdr:spPr>
    </xdr:pic>
    <xdr:clientData/>
  </xdr:twoCellAnchor>
  <xdr:twoCellAnchor editAs="oneCell">
    <xdr:from>
      <xdr:col>1</xdr:col>
      <xdr:colOff>180975</xdr:colOff>
      <xdr:row>768</xdr:row>
      <xdr:rowOff>114300</xdr:rowOff>
    </xdr:from>
    <xdr:to>
      <xdr:col>1</xdr:col>
      <xdr:colOff>6200775</xdr:colOff>
      <xdr:row>788</xdr:row>
      <xdr:rowOff>38100</xdr:rowOff>
    </xdr:to>
    <xdr:pic>
      <xdr:nvPicPr>
        <xdr:cNvPr id="12518" name="Picture 51"/>
        <xdr:cNvPicPr>
          <a:picLocks noChangeAspect="1" noChangeArrowheads="1"/>
        </xdr:cNvPicPr>
      </xdr:nvPicPr>
      <xdr:blipFill>
        <a:blip xmlns:r="http://schemas.openxmlformats.org/officeDocument/2006/relationships" r:embed="rId32"/>
        <a:srcRect/>
        <a:stretch>
          <a:fillRect/>
        </a:stretch>
      </xdr:blipFill>
      <xdr:spPr bwMode="auto">
        <a:xfrm>
          <a:off x="1666875" y="171535725"/>
          <a:ext cx="6019800" cy="3924300"/>
        </a:xfrm>
        <a:prstGeom prst="rect">
          <a:avLst/>
        </a:prstGeom>
        <a:noFill/>
        <a:ln w="1">
          <a:noFill/>
          <a:miter lim="800000"/>
          <a:headEnd/>
          <a:tailEnd/>
        </a:ln>
      </xdr:spPr>
    </xdr:pic>
    <xdr:clientData/>
  </xdr:twoCellAnchor>
  <xdr:twoCellAnchor editAs="oneCell">
    <xdr:from>
      <xdr:col>1</xdr:col>
      <xdr:colOff>171450</xdr:colOff>
      <xdr:row>789</xdr:row>
      <xdr:rowOff>57150</xdr:rowOff>
    </xdr:from>
    <xdr:to>
      <xdr:col>1</xdr:col>
      <xdr:colOff>6553200</xdr:colOff>
      <xdr:row>813</xdr:row>
      <xdr:rowOff>28575</xdr:rowOff>
    </xdr:to>
    <xdr:pic>
      <xdr:nvPicPr>
        <xdr:cNvPr id="12519" name="Picture 52"/>
        <xdr:cNvPicPr>
          <a:picLocks noChangeAspect="1" noChangeArrowheads="1"/>
        </xdr:cNvPicPr>
      </xdr:nvPicPr>
      <xdr:blipFill>
        <a:blip xmlns:r="http://schemas.openxmlformats.org/officeDocument/2006/relationships" r:embed="rId33"/>
        <a:srcRect/>
        <a:stretch>
          <a:fillRect/>
        </a:stretch>
      </xdr:blipFill>
      <xdr:spPr bwMode="auto">
        <a:xfrm>
          <a:off x="1657350" y="175679100"/>
          <a:ext cx="6381750" cy="4772025"/>
        </a:xfrm>
        <a:prstGeom prst="rect">
          <a:avLst/>
        </a:prstGeom>
        <a:noFill/>
        <a:ln w="1">
          <a:noFill/>
          <a:miter lim="800000"/>
          <a:headEnd/>
          <a:tailEnd/>
        </a:ln>
      </xdr:spPr>
    </xdr:pic>
    <xdr:clientData/>
  </xdr:twoCellAnchor>
  <xdr:twoCellAnchor editAs="oneCell">
    <xdr:from>
      <xdr:col>1</xdr:col>
      <xdr:colOff>2495550</xdr:colOff>
      <xdr:row>819</xdr:row>
      <xdr:rowOff>57150</xdr:rowOff>
    </xdr:from>
    <xdr:to>
      <xdr:col>1</xdr:col>
      <xdr:colOff>2743200</xdr:colOff>
      <xdr:row>820</xdr:row>
      <xdr:rowOff>161925</xdr:rowOff>
    </xdr:to>
    <xdr:pic>
      <xdr:nvPicPr>
        <xdr:cNvPr id="12520" name="Picture 53"/>
        <xdr:cNvPicPr>
          <a:picLocks noChangeAspect="1" noChangeArrowheads="1"/>
        </xdr:cNvPicPr>
      </xdr:nvPicPr>
      <xdr:blipFill>
        <a:blip xmlns:r="http://schemas.openxmlformats.org/officeDocument/2006/relationships" r:embed="rId34"/>
        <a:srcRect/>
        <a:stretch>
          <a:fillRect/>
        </a:stretch>
      </xdr:blipFill>
      <xdr:spPr bwMode="auto">
        <a:xfrm>
          <a:off x="3981450" y="182470425"/>
          <a:ext cx="247650" cy="304800"/>
        </a:xfrm>
        <a:prstGeom prst="rect">
          <a:avLst/>
        </a:prstGeom>
        <a:noFill/>
        <a:ln w="9525">
          <a:noFill/>
          <a:miter lim="800000"/>
          <a:headEnd/>
          <a:tailEnd/>
        </a:ln>
      </xdr:spPr>
    </xdr:pic>
    <xdr:clientData/>
  </xdr:twoCellAnchor>
  <xdr:twoCellAnchor editAs="oneCell">
    <xdr:from>
      <xdr:col>1</xdr:col>
      <xdr:colOff>2857500</xdr:colOff>
      <xdr:row>819</xdr:row>
      <xdr:rowOff>76200</xdr:rowOff>
    </xdr:from>
    <xdr:to>
      <xdr:col>1</xdr:col>
      <xdr:colOff>3095625</xdr:colOff>
      <xdr:row>820</xdr:row>
      <xdr:rowOff>171450</xdr:rowOff>
    </xdr:to>
    <xdr:pic>
      <xdr:nvPicPr>
        <xdr:cNvPr id="12521" name="Picture 54"/>
        <xdr:cNvPicPr>
          <a:picLocks noChangeAspect="1" noChangeArrowheads="1"/>
        </xdr:cNvPicPr>
      </xdr:nvPicPr>
      <xdr:blipFill>
        <a:blip xmlns:r="http://schemas.openxmlformats.org/officeDocument/2006/relationships" r:embed="rId35"/>
        <a:srcRect/>
        <a:stretch>
          <a:fillRect/>
        </a:stretch>
      </xdr:blipFill>
      <xdr:spPr bwMode="auto">
        <a:xfrm>
          <a:off x="4343400" y="182489475"/>
          <a:ext cx="238125" cy="295275"/>
        </a:xfrm>
        <a:prstGeom prst="rect">
          <a:avLst/>
        </a:prstGeom>
        <a:noFill/>
        <a:ln w="9525">
          <a:noFill/>
          <a:miter lim="800000"/>
          <a:headEnd/>
          <a:tailEnd/>
        </a:ln>
      </xdr:spPr>
    </xdr:pic>
    <xdr:clientData/>
  </xdr:twoCellAnchor>
  <xdr:twoCellAnchor editAs="oneCell">
    <xdr:from>
      <xdr:col>1</xdr:col>
      <xdr:colOff>3771900</xdr:colOff>
      <xdr:row>822</xdr:row>
      <xdr:rowOff>28575</xdr:rowOff>
    </xdr:from>
    <xdr:to>
      <xdr:col>1</xdr:col>
      <xdr:colOff>4200525</xdr:colOff>
      <xdr:row>824</xdr:row>
      <xdr:rowOff>161925</xdr:rowOff>
    </xdr:to>
    <xdr:pic>
      <xdr:nvPicPr>
        <xdr:cNvPr id="12522" name="Picture 55"/>
        <xdr:cNvPicPr>
          <a:picLocks noChangeAspect="1" noChangeArrowheads="1"/>
        </xdr:cNvPicPr>
      </xdr:nvPicPr>
      <xdr:blipFill>
        <a:blip xmlns:r="http://schemas.openxmlformats.org/officeDocument/2006/relationships" r:embed="rId36"/>
        <a:srcRect/>
        <a:stretch>
          <a:fillRect/>
        </a:stretch>
      </xdr:blipFill>
      <xdr:spPr bwMode="auto">
        <a:xfrm>
          <a:off x="5257800" y="183041925"/>
          <a:ext cx="428625" cy="533400"/>
        </a:xfrm>
        <a:prstGeom prst="rect">
          <a:avLst/>
        </a:prstGeom>
        <a:noFill/>
        <a:ln w="9525">
          <a:noFill/>
          <a:miter lim="800000"/>
          <a:headEnd/>
          <a:tailEnd/>
        </a:ln>
      </xdr:spPr>
    </xdr:pic>
    <xdr:clientData/>
  </xdr:twoCellAnchor>
  <xdr:twoCellAnchor editAs="oneCell">
    <xdr:from>
      <xdr:col>1</xdr:col>
      <xdr:colOff>885825</xdr:colOff>
      <xdr:row>827</xdr:row>
      <xdr:rowOff>190500</xdr:rowOff>
    </xdr:from>
    <xdr:to>
      <xdr:col>1</xdr:col>
      <xdr:colOff>6629400</xdr:colOff>
      <xdr:row>841</xdr:row>
      <xdr:rowOff>180975</xdr:rowOff>
    </xdr:to>
    <xdr:pic>
      <xdr:nvPicPr>
        <xdr:cNvPr id="12523" name="Picture 56"/>
        <xdr:cNvPicPr>
          <a:picLocks noChangeAspect="1" noChangeArrowheads="1"/>
        </xdr:cNvPicPr>
      </xdr:nvPicPr>
      <xdr:blipFill>
        <a:blip xmlns:r="http://schemas.openxmlformats.org/officeDocument/2006/relationships" r:embed="rId37"/>
        <a:srcRect/>
        <a:stretch>
          <a:fillRect/>
        </a:stretch>
      </xdr:blipFill>
      <xdr:spPr bwMode="auto">
        <a:xfrm>
          <a:off x="2371725" y="184604025"/>
          <a:ext cx="5743575" cy="2790825"/>
        </a:xfrm>
        <a:prstGeom prst="rect">
          <a:avLst/>
        </a:prstGeom>
        <a:noFill/>
        <a:ln w="9525">
          <a:noFill/>
          <a:miter lim="800000"/>
          <a:headEnd/>
          <a:tailEnd/>
        </a:ln>
      </xdr:spPr>
    </xdr:pic>
    <xdr:clientData/>
  </xdr:twoCellAnchor>
  <xdr:twoCellAnchor editAs="oneCell">
    <xdr:from>
      <xdr:col>1</xdr:col>
      <xdr:colOff>3371850</xdr:colOff>
      <xdr:row>849</xdr:row>
      <xdr:rowOff>57150</xdr:rowOff>
    </xdr:from>
    <xdr:to>
      <xdr:col>1</xdr:col>
      <xdr:colOff>3971925</xdr:colOff>
      <xdr:row>852</xdr:row>
      <xdr:rowOff>85725</xdr:rowOff>
    </xdr:to>
    <xdr:pic>
      <xdr:nvPicPr>
        <xdr:cNvPr id="12524" name="Picture 57"/>
        <xdr:cNvPicPr>
          <a:picLocks noChangeAspect="1" noChangeArrowheads="1"/>
        </xdr:cNvPicPr>
      </xdr:nvPicPr>
      <xdr:blipFill>
        <a:blip xmlns:r="http://schemas.openxmlformats.org/officeDocument/2006/relationships" r:embed="rId38"/>
        <a:srcRect/>
        <a:stretch>
          <a:fillRect/>
        </a:stretch>
      </xdr:blipFill>
      <xdr:spPr bwMode="auto">
        <a:xfrm>
          <a:off x="4857750" y="190071375"/>
          <a:ext cx="600075" cy="628650"/>
        </a:xfrm>
        <a:prstGeom prst="rect">
          <a:avLst/>
        </a:prstGeom>
        <a:noFill/>
        <a:ln w="9525">
          <a:noFill/>
          <a:miter lim="800000"/>
          <a:headEnd/>
          <a:tailEnd/>
        </a:ln>
      </xdr:spPr>
    </xdr:pic>
    <xdr:clientData/>
  </xdr:twoCellAnchor>
  <xdr:twoCellAnchor editAs="oneCell">
    <xdr:from>
      <xdr:col>1</xdr:col>
      <xdr:colOff>0</xdr:colOff>
      <xdr:row>856</xdr:row>
      <xdr:rowOff>0</xdr:rowOff>
    </xdr:from>
    <xdr:to>
      <xdr:col>1</xdr:col>
      <xdr:colOff>304800</xdr:colOff>
      <xdr:row>857</xdr:row>
      <xdr:rowOff>133350</xdr:rowOff>
    </xdr:to>
    <xdr:sp macro="" textlink="">
      <xdr:nvSpPr>
        <xdr:cNvPr id="12525" name="AutoShape 58" descr="uno due tre"/>
        <xdr:cNvSpPr>
          <a:spLocks noChangeAspect="1" noChangeArrowheads="1"/>
        </xdr:cNvSpPr>
      </xdr:nvSpPr>
      <xdr:spPr bwMode="auto">
        <a:xfrm>
          <a:off x="1485900" y="191404875"/>
          <a:ext cx="304800" cy="323850"/>
        </a:xfrm>
        <a:prstGeom prst="rect">
          <a:avLst/>
        </a:prstGeom>
        <a:noFill/>
        <a:ln w="9525">
          <a:noFill/>
          <a:miter lim="800000"/>
          <a:headEnd/>
          <a:tailEnd/>
        </a:ln>
      </xdr:spPr>
    </xdr:sp>
    <xdr:clientData/>
  </xdr:twoCellAnchor>
  <xdr:twoCellAnchor editAs="oneCell">
    <xdr:from>
      <xdr:col>1</xdr:col>
      <xdr:colOff>0</xdr:colOff>
      <xdr:row>857</xdr:row>
      <xdr:rowOff>0</xdr:rowOff>
    </xdr:from>
    <xdr:to>
      <xdr:col>1</xdr:col>
      <xdr:colOff>304800</xdr:colOff>
      <xdr:row>858</xdr:row>
      <xdr:rowOff>133350</xdr:rowOff>
    </xdr:to>
    <xdr:sp macro="" textlink="">
      <xdr:nvSpPr>
        <xdr:cNvPr id="12526" name="AutoShape 59" descr="più"/>
        <xdr:cNvSpPr>
          <a:spLocks noChangeAspect="1" noChangeArrowheads="1"/>
        </xdr:cNvSpPr>
      </xdr:nvSpPr>
      <xdr:spPr bwMode="auto">
        <a:xfrm>
          <a:off x="1485900" y="191595375"/>
          <a:ext cx="304800" cy="323850"/>
        </a:xfrm>
        <a:prstGeom prst="rect">
          <a:avLst/>
        </a:prstGeom>
        <a:noFill/>
        <a:ln w="9525">
          <a:noFill/>
          <a:miter lim="800000"/>
          <a:headEnd/>
          <a:tailEnd/>
        </a:ln>
      </xdr:spPr>
    </xdr:sp>
    <xdr:clientData/>
  </xdr:twoCellAnchor>
  <xdr:twoCellAnchor editAs="oneCell">
    <xdr:from>
      <xdr:col>1</xdr:col>
      <xdr:colOff>0</xdr:colOff>
      <xdr:row>858</xdr:row>
      <xdr:rowOff>0</xdr:rowOff>
    </xdr:from>
    <xdr:to>
      <xdr:col>1</xdr:col>
      <xdr:colOff>304800</xdr:colOff>
      <xdr:row>859</xdr:row>
      <xdr:rowOff>133350</xdr:rowOff>
    </xdr:to>
    <xdr:sp macro="" textlink="">
      <xdr:nvSpPr>
        <xdr:cNvPr id="12527" name="AutoShape 60" descr="meno"/>
        <xdr:cNvSpPr>
          <a:spLocks noChangeAspect="1" noChangeArrowheads="1"/>
        </xdr:cNvSpPr>
      </xdr:nvSpPr>
      <xdr:spPr bwMode="auto">
        <a:xfrm>
          <a:off x="1485900" y="191785875"/>
          <a:ext cx="304800" cy="323850"/>
        </a:xfrm>
        <a:prstGeom prst="rect">
          <a:avLst/>
        </a:prstGeom>
        <a:noFill/>
        <a:ln w="9525">
          <a:noFill/>
          <a:miter lim="800000"/>
          <a:headEnd/>
          <a:tailEnd/>
        </a:ln>
      </xdr:spPr>
    </xdr:sp>
    <xdr:clientData/>
  </xdr:twoCellAnchor>
  <xdr:twoCellAnchor editAs="oneCell">
    <xdr:from>
      <xdr:col>0</xdr:col>
      <xdr:colOff>523875</xdr:colOff>
      <xdr:row>853</xdr:row>
      <xdr:rowOff>76200</xdr:rowOff>
    </xdr:from>
    <xdr:to>
      <xdr:col>1</xdr:col>
      <xdr:colOff>7648575</xdr:colOff>
      <xdr:row>875</xdr:row>
      <xdr:rowOff>190500</xdr:rowOff>
    </xdr:to>
    <xdr:pic>
      <xdr:nvPicPr>
        <xdr:cNvPr id="12528" name="Picture 61"/>
        <xdr:cNvPicPr>
          <a:picLocks noChangeAspect="1" noChangeArrowheads="1"/>
        </xdr:cNvPicPr>
      </xdr:nvPicPr>
      <xdr:blipFill>
        <a:blip xmlns:r="http://schemas.openxmlformats.org/officeDocument/2006/relationships" r:embed="rId39"/>
        <a:srcRect/>
        <a:stretch>
          <a:fillRect/>
        </a:stretch>
      </xdr:blipFill>
      <xdr:spPr bwMode="auto">
        <a:xfrm>
          <a:off x="523875" y="190890525"/>
          <a:ext cx="8610600" cy="4476750"/>
        </a:xfrm>
        <a:prstGeom prst="rect">
          <a:avLst/>
        </a:prstGeom>
        <a:noFill/>
        <a:ln w="9525">
          <a:noFill/>
          <a:miter lim="800000"/>
          <a:headEnd/>
          <a:tailEnd/>
        </a:ln>
      </xdr:spPr>
    </xdr:pic>
    <xdr:clientData/>
  </xdr:twoCellAnchor>
  <xdr:twoCellAnchor editAs="oneCell">
    <xdr:from>
      <xdr:col>1</xdr:col>
      <xdr:colOff>66675</xdr:colOff>
      <xdr:row>884</xdr:row>
      <xdr:rowOff>0</xdr:rowOff>
    </xdr:from>
    <xdr:to>
      <xdr:col>1</xdr:col>
      <xdr:colOff>5295900</xdr:colOff>
      <xdr:row>904</xdr:row>
      <xdr:rowOff>142875</xdr:rowOff>
    </xdr:to>
    <xdr:pic>
      <xdr:nvPicPr>
        <xdr:cNvPr id="12529" name="Picture 62"/>
        <xdr:cNvPicPr>
          <a:picLocks noChangeAspect="1" noChangeArrowheads="1"/>
        </xdr:cNvPicPr>
      </xdr:nvPicPr>
      <xdr:blipFill>
        <a:blip xmlns:r="http://schemas.openxmlformats.org/officeDocument/2006/relationships" r:embed="rId40"/>
        <a:srcRect/>
        <a:stretch>
          <a:fillRect/>
        </a:stretch>
      </xdr:blipFill>
      <xdr:spPr bwMode="auto">
        <a:xfrm>
          <a:off x="1552575" y="197377050"/>
          <a:ext cx="5229225" cy="4143375"/>
        </a:xfrm>
        <a:prstGeom prst="rect">
          <a:avLst/>
        </a:prstGeom>
        <a:noFill/>
        <a:ln w="9525">
          <a:noFill/>
          <a:miter lim="800000"/>
          <a:headEnd/>
          <a:tailEnd/>
        </a:ln>
      </xdr:spPr>
    </xdr:pic>
    <xdr:clientData/>
  </xdr:twoCellAnchor>
  <xdr:twoCellAnchor editAs="absolute">
    <xdr:from>
      <xdr:col>1</xdr:col>
      <xdr:colOff>209550</xdr:colOff>
      <xdr:row>879</xdr:row>
      <xdr:rowOff>28575</xdr:rowOff>
    </xdr:from>
    <xdr:to>
      <xdr:col>1</xdr:col>
      <xdr:colOff>4391025</xdr:colOff>
      <xdr:row>881</xdr:row>
      <xdr:rowOff>85725</xdr:rowOff>
    </xdr:to>
    <xdr:pic>
      <xdr:nvPicPr>
        <xdr:cNvPr id="12530" name="Picture 66"/>
        <xdr:cNvPicPr>
          <a:picLocks noChangeAspect="1" noChangeArrowheads="1"/>
        </xdr:cNvPicPr>
      </xdr:nvPicPr>
      <xdr:blipFill>
        <a:blip xmlns:r="http://schemas.openxmlformats.org/officeDocument/2006/relationships" r:embed="rId41"/>
        <a:srcRect/>
        <a:stretch>
          <a:fillRect/>
        </a:stretch>
      </xdr:blipFill>
      <xdr:spPr bwMode="auto">
        <a:xfrm>
          <a:off x="1695450" y="196805550"/>
          <a:ext cx="4181475" cy="457200"/>
        </a:xfrm>
        <a:prstGeom prst="rect">
          <a:avLst/>
        </a:prstGeom>
        <a:noFill/>
        <a:ln w="9525">
          <a:noFill/>
          <a:miter lim="800000"/>
          <a:headEnd/>
          <a:tailEnd/>
        </a:ln>
      </xdr:spPr>
    </xdr:pic>
    <xdr:clientData/>
  </xdr:twoCellAnchor>
  <xdr:twoCellAnchor editAs="oneCell">
    <xdr:from>
      <xdr:col>1</xdr:col>
      <xdr:colOff>38100</xdr:colOff>
      <xdr:row>930</xdr:row>
      <xdr:rowOff>47625</xdr:rowOff>
    </xdr:from>
    <xdr:to>
      <xdr:col>1</xdr:col>
      <xdr:colOff>3838575</xdr:colOff>
      <xdr:row>951</xdr:row>
      <xdr:rowOff>114300</xdr:rowOff>
    </xdr:to>
    <xdr:pic>
      <xdr:nvPicPr>
        <xdr:cNvPr id="12531" name="Picture 67"/>
        <xdr:cNvPicPr>
          <a:picLocks noChangeAspect="1" noChangeArrowheads="1"/>
        </xdr:cNvPicPr>
      </xdr:nvPicPr>
      <xdr:blipFill>
        <a:blip xmlns:r="http://schemas.openxmlformats.org/officeDocument/2006/relationships" r:embed="rId42"/>
        <a:srcRect/>
        <a:stretch>
          <a:fillRect/>
        </a:stretch>
      </xdr:blipFill>
      <xdr:spPr bwMode="auto">
        <a:xfrm>
          <a:off x="1524000" y="208035525"/>
          <a:ext cx="3800475" cy="4067175"/>
        </a:xfrm>
        <a:prstGeom prst="rect">
          <a:avLst/>
        </a:prstGeom>
        <a:noFill/>
        <a:ln w="1">
          <a:noFill/>
          <a:miter lim="800000"/>
          <a:headEnd/>
          <a:tailEnd/>
        </a:ln>
      </xdr:spPr>
    </xdr:pic>
    <xdr:clientData/>
  </xdr:twoCellAnchor>
  <xdr:twoCellAnchor editAs="oneCell">
    <xdr:from>
      <xdr:col>1</xdr:col>
      <xdr:colOff>1314450</xdr:colOff>
      <xdr:row>952</xdr:row>
      <xdr:rowOff>66675</xdr:rowOff>
    </xdr:from>
    <xdr:to>
      <xdr:col>1</xdr:col>
      <xdr:colOff>5114925</xdr:colOff>
      <xdr:row>972</xdr:row>
      <xdr:rowOff>123825</xdr:rowOff>
    </xdr:to>
    <xdr:pic>
      <xdr:nvPicPr>
        <xdr:cNvPr id="12532" name="Picture 68"/>
        <xdr:cNvPicPr>
          <a:picLocks noChangeAspect="1" noChangeArrowheads="1"/>
        </xdr:cNvPicPr>
      </xdr:nvPicPr>
      <xdr:blipFill>
        <a:blip xmlns:r="http://schemas.openxmlformats.org/officeDocument/2006/relationships" r:embed="rId43"/>
        <a:srcRect/>
        <a:stretch>
          <a:fillRect/>
        </a:stretch>
      </xdr:blipFill>
      <xdr:spPr bwMode="auto">
        <a:xfrm>
          <a:off x="2800350" y="212255100"/>
          <a:ext cx="3800475" cy="3867150"/>
        </a:xfrm>
        <a:prstGeom prst="rect">
          <a:avLst/>
        </a:prstGeom>
        <a:noFill/>
        <a:ln w="1">
          <a:noFill/>
          <a:miter lim="800000"/>
          <a:headEnd/>
          <a:tailEnd/>
        </a:ln>
      </xdr:spPr>
    </xdr:pic>
    <xdr:clientData/>
  </xdr:twoCellAnchor>
  <xdr:twoCellAnchor editAs="oneCell">
    <xdr:from>
      <xdr:col>1</xdr:col>
      <xdr:colOff>276225</xdr:colOff>
      <xdr:row>979</xdr:row>
      <xdr:rowOff>171450</xdr:rowOff>
    </xdr:from>
    <xdr:to>
      <xdr:col>1</xdr:col>
      <xdr:colOff>3067050</xdr:colOff>
      <xdr:row>982</xdr:row>
      <xdr:rowOff>152400</xdr:rowOff>
    </xdr:to>
    <xdr:pic>
      <xdr:nvPicPr>
        <xdr:cNvPr id="12533" name="Picture 69"/>
        <xdr:cNvPicPr>
          <a:picLocks noChangeAspect="1" noChangeArrowheads="1"/>
        </xdr:cNvPicPr>
      </xdr:nvPicPr>
      <xdr:blipFill>
        <a:blip xmlns:r="http://schemas.openxmlformats.org/officeDocument/2006/relationships" r:embed="rId44"/>
        <a:srcRect/>
        <a:stretch>
          <a:fillRect/>
        </a:stretch>
      </xdr:blipFill>
      <xdr:spPr bwMode="auto">
        <a:xfrm>
          <a:off x="1762125" y="217970100"/>
          <a:ext cx="2790825" cy="552450"/>
        </a:xfrm>
        <a:prstGeom prst="rect">
          <a:avLst/>
        </a:prstGeom>
        <a:noFill/>
        <a:ln w="9525">
          <a:noFill/>
          <a:miter lim="800000"/>
          <a:headEnd/>
          <a:tailEnd/>
        </a:ln>
      </xdr:spPr>
    </xdr:pic>
    <xdr:clientData/>
  </xdr:twoCellAnchor>
  <xdr:twoCellAnchor editAs="oneCell">
    <xdr:from>
      <xdr:col>1</xdr:col>
      <xdr:colOff>3409950</xdr:colOff>
      <xdr:row>979</xdr:row>
      <xdr:rowOff>171450</xdr:rowOff>
    </xdr:from>
    <xdr:to>
      <xdr:col>1</xdr:col>
      <xdr:colOff>6381750</xdr:colOff>
      <xdr:row>983</xdr:row>
      <xdr:rowOff>19050</xdr:rowOff>
    </xdr:to>
    <xdr:pic>
      <xdr:nvPicPr>
        <xdr:cNvPr id="12534" name="Picture 70"/>
        <xdr:cNvPicPr>
          <a:picLocks noChangeAspect="1" noChangeArrowheads="1"/>
        </xdr:cNvPicPr>
      </xdr:nvPicPr>
      <xdr:blipFill>
        <a:blip xmlns:r="http://schemas.openxmlformats.org/officeDocument/2006/relationships" r:embed="rId45"/>
        <a:srcRect/>
        <a:stretch>
          <a:fillRect/>
        </a:stretch>
      </xdr:blipFill>
      <xdr:spPr bwMode="auto">
        <a:xfrm>
          <a:off x="4895850" y="217970100"/>
          <a:ext cx="2971800" cy="609600"/>
        </a:xfrm>
        <a:prstGeom prst="rect">
          <a:avLst/>
        </a:prstGeom>
        <a:noFill/>
        <a:ln w="9525">
          <a:noFill/>
          <a:miter lim="800000"/>
          <a:headEnd/>
          <a:tailEnd/>
        </a:ln>
      </xdr:spPr>
    </xdr:pic>
    <xdr:clientData/>
  </xdr:twoCellAnchor>
  <xdr:twoCellAnchor editAs="oneCell">
    <xdr:from>
      <xdr:col>0</xdr:col>
      <xdr:colOff>314325</xdr:colOff>
      <xdr:row>987</xdr:row>
      <xdr:rowOff>133350</xdr:rowOff>
    </xdr:from>
    <xdr:to>
      <xdr:col>1</xdr:col>
      <xdr:colOff>2190750</xdr:colOff>
      <xdr:row>998</xdr:row>
      <xdr:rowOff>133350</xdr:rowOff>
    </xdr:to>
    <xdr:pic>
      <xdr:nvPicPr>
        <xdr:cNvPr id="12535" name="Picture 71"/>
        <xdr:cNvPicPr>
          <a:picLocks noChangeAspect="1" noChangeArrowheads="1"/>
        </xdr:cNvPicPr>
      </xdr:nvPicPr>
      <xdr:blipFill>
        <a:blip xmlns:r="http://schemas.openxmlformats.org/officeDocument/2006/relationships" r:embed="rId46"/>
        <a:srcRect/>
        <a:stretch>
          <a:fillRect/>
        </a:stretch>
      </xdr:blipFill>
      <xdr:spPr bwMode="auto">
        <a:xfrm>
          <a:off x="314325" y="219675075"/>
          <a:ext cx="3362325" cy="2095500"/>
        </a:xfrm>
        <a:prstGeom prst="rect">
          <a:avLst/>
        </a:prstGeom>
        <a:noFill/>
        <a:ln w="9525">
          <a:noFill/>
          <a:miter lim="800000"/>
          <a:headEnd/>
          <a:tailEnd/>
        </a:ln>
      </xdr:spPr>
    </xdr:pic>
    <xdr:clientData/>
  </xdr:twoCellAnchor>
  <xdr:twoCellAnchor editAs="oneCell">
    <xdr:from>
      <xdr:col>1</xdr:col>
      <xdr:colOff>2133600</xdr:colOff>
      <xdr:row>987</xdr:row>
      <xdr:rowOff>161925</xdr:rowOff>
    </xdr:from>
    <xdr:to>
      <xdr:col>1</xdr:col>
      <xdr:colOff>4152900</xdr:colOff>
      <xdr:row>1002</xdr:row>
      <xdr:rowOff>0</xdr:rowOff>
    </xdr:to>
    <xdr:pic>
      <xdr:nvPicPr>
        <xdr:cNvPr id="12536" name="Picture 72"/>
        <xdr:cNvPicPr>
          <a:picLocks noChangeAspect="1" noChangeArrowheads="1"/>
        </xdr:cNvPicPr>
      </xdr:nvPicPr>
      <xdr:blipFill>
        <a:blip xmlns:r="http://schemas.openxmlformats.org/officeDocument/2006/relationships" r:embed="rId47"/>
        <a:srcRect/>
        <a:stretch>
          <a:fillRect/>
        </a:stretch>
      </xdr:blipFill>
      <xdr:spPr bwMode="auto">
        <a:xfrm>
          <a:off x="3619500" y="219703650"/>
          <a:ext cx="2019300" cy="2695575"/>
        </a:xfrm>
        <a:prstGeom prst="rect">
          <a:avLst/>
        </a:prstGeom>
        <a:noFill/>
        <a:ln w="1">
          <a:noFill/>
          <a:miter lim="800000"/>
          <a:headEnd/>
          <a:tailEnd/>
        </a:ln>
      </xdr:spPr>
    </xdr:pic>
    <xdr:clientData/>
  </xdr:twoCellAnchor>
  <xdr:twoCellAnchor editAs="oneCell">
    <xdr:from>
      <xdr:col>1</xdr:col>
      <xdr:colOff>4305300</xdr:colOff>
      <xdr:row>998</xdr:row>
      <xdr:rowOff>104775</xdr:rowOff>
    </xdr:from>
    <xdr:to>
      <xdr:col>1</xdr:col>
      <xdr:colOff>7305675</xdr:colOff>
      <xdr:row>1001</xdr:row>
      <xdr:rowOff>104775</xdr:rowOff>
    </xdr:to>
    <xdr:pic>
      <xdr:nvPicPr>
        <xdr:cNvPr id="12537" name="Picture 73"/>
        <xdr:cNvPicPr>
          <a:picLocks noChangeAspect="1" noChangeArrowheads="1"/>
        </xdr:cNvPicPr>
      </xdr:nvPicPr>
      <xdr:blipFill>
        <a:blip xmlns:r="http://schemas.openxmlformats.org/officeDocument/2006/relationships" r:embed="rId48"/>
        <a:srcRect/>
        <a:stretch>
          <a:fillRect/>
        </a:stretch>
      </xdr:blipFill>
      <xdr:spPr bwMode="auto">
        <a:xfrm>
          <a:off x="5791200" y="221742000"/>
          <a:ext cx="3000375" cy="571500"/>
        </a:xfrm>
        <a:prstGeom prst="rect">
          <a:avLst/>
        </a:prstGeom>
        <a:noFill/>
        <a:ln w="9525">
          <a:noFill/>
          <a:miter lim="800000"/>
          <a:headEnd/>
          <a:tailEnd/>
        </a:ln>
      </xdr:spPr>
    </xdr:pic>
    <xdr:clientData/>
  </xdr:twoCellAnchor>
  <xdr:twoCellAnchor editAs="oneCell">
    <xdr:from>
      <xdr:col>1</xdr:col>
      <xdr:colOff>3429000</xdr:colOff>
      <xdr:row>1006</xdr:row>
      <xdr:rowOff>0</xdr:rowOff>
    </xdr:from>
    <xdr:to>
      <xdr:col>1</xdr:col>
      <xdr:colOff>6429375</xdr:colOff>
      <xdr:row>1009</xdr:row>
      <xdr:rowOff>9525</xdr:rowOff>
    </xdr:to>
    <xdr:pic>
      <xdr:nvPicPr>
        <xdr:cNvPr id="12538" name="Picture 74"/>
        <xdr:cNvPicPr>
          <a:picLocks noChangeAspect="1" noChangeArrowheads="1"/>
        </xdr:cNvPicPr>
      </xdr:nvPicPr>
      <xdr:blipFill>
        <a:blip xmlns:r="http://schemas.openxmlformats.org/officeDocument/2006/relationships" r:embed="rId49"/>
        <a:srcRect/>
        <a:stretch>
          <a:fillRect/>
        </a:stretch>
      </xdr:blipFill>
      <xdr:spPr bwMode="auto">
        <a:xfrm>
          <a:off x="4914900" y="223580325"/>
          <a:ext cx="3000375" cy="581025"/>
        </a:xfrm>
        <a:prstGeom prst="rect">
          <a:avLst/>
        </a:prstGeom>
        <a:noFill/>
        <a:ln w="9525">
          <a:noFill/>
          <a:miter lim="800000"/>
          <a:headEnd/>
          <a:tailEnd/>
        </a:ln>
      </xdr:spPr>
    </xdr:pic>
    <xdr:clientData/>
  </xdr:twoCellAnchor>
  <xdr:twoCellAnchor editAs="oneCell">
    <xdr:from>
      <xdr:col>1</xdr:col>
      <xdr:colOff>2628900</xdr:colOff>
      <xdr:row>1017</xdr:row>
      <xdr:rowOff>152400</xdr:rowOff>
    </xdr:from>
    <xdr:to>
      <xdr:col>1</xdr:col>
      <xdr:colOff>7477125</xdr:colOff>
      <xdr:row>1023</xdr:row>
      <xdr:rowOff>161925</xdr:rowOff>
    </xdr:to>
    <xdr:pic>
      <xdr:nvPicPr>
        <xdr:cNvPr id="12539" name="Picture 76"/>
        <xdr:cNvPicPr>
          <a:picLocks noChangeAspect="1" noChangeArrowheads="1"/>
        </xdr:cNvPicPr>
      </xdr:nvPicPr>
      <xdr:blipFill>
        <a:blip xmlns:r="http://schemas.openxmlformats.org/officeDocument/2006/relationships" r:embed="rId50"/>
        <a:srcRect/>
        <a:stretch>
          <a:fillRect/>
        </a:stretch>
      </xdr:blipFill>
      <xdr:spPr bwMode="auto">
        <a:xfrm>
          <a:off x="4114800" y="226047300"/>
          <a:ext cx="4848225" cy="1152525"/>
        </a:xfrm>
        <a:prstGeom prst="rect">
          <a:avLst/>
        </a:prstGeom>
        <a:noFill/>
        <a:ln w="1">
          <a:noFill/>
          <a:miter lim="800000"/>
          <a:headEnd/>
          <a:tailEnd/>
        </a:ln>
      </xdr:spPr>
    </xdr:pic>
    <xdr:clientData/>
  </xdr:twoCellAnchor>
  <xdr:twoCellAnchor editAs="oneCell">
    <xdr:from>
      <xdr:col>1</xdr:col>
      <xdr:colOff>19050</xdr:colOff>
      <xdr:row>1013</xdr:row>
      <xdr:rowOff>47625</xdr:rowOff>
    </xdr:from>
    <xdr:to>
      <xdr:col>1</xdr:col>
      <xdr:colOff>2600325</xdr:colOff>
      <xdr:row>1023</xdr:row>
      <xdr:rowOff>142875</xdr:rowOff>
    </xdr:to>
    <xdr:pic>
      <xdr:nvPicPr>
        <xdr:cNvPr id="12540" name="Picture 77"/>
        <xdr:cNvPicPr>
          <a:picLocks noChangeAspect="1" noChangeArrowheads="1"/>
        </xdr:cNvPicPr>
      </xdr:nvPicPr>
      <xdr:blipFill>
        <a:blip xmlns:r="http://schemas.openxmlformats.org/officeDocument/2006/relationships" r:embed="rId51"/>
        <a:srcRect/>
        <a:stretch>
          <a:fillRect/>
        </a:stretch>
      </xdr:blipFill>
      <xdr:spPr bwMode="auto">
        <a:xfrm>
          <a:off x="1504950" y="225180525"/>
          <a:ext cx="2581275" cy="2000250"/>
        </a:xfrm>
        <a:prstGeom prst="rect">
          <a:avLst/>
        </a:prstGeom>
        <a:noFill/>
        <a:ln w="9525">
          <a:noFill/>
          <a:miter lim="800000"/>
          <a:headEnd/>
          <a:tailEnd/>
        </a:ln>
      </xdr:spPr>
    </xdr:pic>
    <xdr:clientData/>
  </xdr:twoCellAnchor>
  <xdr:twoCellAnchor editAs="oneCell">
    <xdr:from>
      <xdr:col>1</xdr:col>
      <xdr:colOff>0</xdr:colOff>
      <xdr:row>1038</xdr:row>
      <xdr:rowOff>85725</xdr:rowOff>
    </xdr:from>
    <xdr:to>
      <xdr:col>1</xdr:col>
      <xdr:colOff>6572250</xdr:colOff>
      <xdr:row>1062</xdr:row>
      <xdr:rowOff>180975</xdr:rowOff>
    </xdr:to>
    <xdr:pic>
      <xdr:nvPicPr>
        <xdr:cNvPr id="12541" name="Picture 78"/>
        <xdr:cNvPicPr>
          <a:picLocks noChangeAspect="1" noChangeArrowheads="1"/>
        </xdr:cNvPicPr>
      </xdr:nvPicPr>
      <xdr:blipFill>
        <a:blip xmlns:r="http://schemas.openxmlformats.org/officeDocument/2006/relationships" r:embed="rId52"/>
        <a:srcRect/>
        <a:stretch>
          <a:fillRect/>
        </a:stretch>
      </xdr:blipFill>
      <xdr:spPr bwMode="auto">
        <a:xfrm>
          <a:off x="1485900" y="231533700"/>
          <a:ext cx="6572250" cy="4895850"/>
        </a:xfrm>
        <a:prstGeom prst="rect">
          <a:avLst/>
        </a:prstGeom>
        <a:noFill/>
        <a:ln w="9525">
          <a:noFill/>
          <a:miter lim="800000"/>
          <a:headEnd/>
          <a:tailEnd/>
        </a:ln>
      </xdr:spPr>
    </xdr:pic>
    <xdr:clientData/>
  </xdr:twoCellAnchor>
  <xdr:twoCellAnchor editAs="oneCell">
    <xdr:from>
      <xdr:col>1</xdr:col>
      <xdr:colOff>3352800</xdr:colOff>
      <xdr:row>1070</xdr:row>
      <xdr:rowOff>38100</xdr:rowOff>
    </xdr:from>
    <xdr:to>
      <xdr:col>1</xdr:col>
      <xdr:colOff>5981700</xdr:colOff>
      <xdr:row>1079</xdr:row>
      <xdr:rowOff>152400</xdr:rowOff>
    </xdr:to>
    <xdr:pic>
      <xdr:nvPicPr>
        <xdr:cNvPr id="12542" name="Picture 79"/>
        <xdr:cNvPicPr>
          <a:picLocks noChangeAspect="1" noChangeArrowheads="1"/>
        </xdr:cNvPicPr>
      </xdr:nvPicPr>
      <xdr:blipFill>
        <a:blip xmlns:r="http://schemas.openxmlformats.org/officeDocument/2006/relationships" r:embed="rId53"/>
        <a:srcRect/>
        <a:stretch>
          <a:fillRect/>
        </a:stretch>
      </xdr:blipFill>
      <xdr:spPr bwMode="auto">
        <a:xfrm>
          <a:off x="4838700" y="238706025"/>
          <a:ext cx="2628900" cy="1905000"/>
        </a:xfrm>
        <a:prstGeom prst="rect">
          <a:avLst/>
        </a:prstGeom>
        <a:noFill/>
        <a:ln w="9525">
          <a:noFill/>
          <a:miter lim="800000"/>
          <a:headEnd/>
          <a:tailEnd/>
        </a:ln>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Startup" Target="PERSONAL.XLSB"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Data_Link"/>
      <sheetName val="Gas_Luce"/>
      <sheetName val="Angela"/>
      <sheetName val="Spese"/>
      <sheetName val="Internet"/>
      <sheetName val="Scaletta_Excel"/>
      <sheetName val="Corsi"/>
      <sheetName val="Telefono"/>
      <sheetName val="Scadenze"/>
      <sheetName val="Sito"/>
      <sheetName val="Cattura"/>
      <sheetName val="Password"/>
      <sheetName val="ASCII"/>
      <sheetName val="ZS9_SAC"/>
      <sheetName val="Lotto"/>
      <sheetName val="Varie"/>
      <sheetName val="Sigle"/>
      <sheetName val="Tombola"/>
      <sheetName val="Borsa"/>
      <sheetName val="BTP"/>
    </sheetNames>
    <sheetDataSet>
      <sheetData sheetId="0"/>
      <sheetData sheetId="1"/>
      <sheetData sheetId="2"/>
      <sheetData sheetId="3">
        <row r="690">
          <cell r="E690" t="str">
            <v>Tipo</v>
          </cell>
          <cell r="F690" t="str">
            <v>Descrizione Tipo</v>
          </cell>
        </row>
        <row r="691">
          <cell r="E691" t="str">
            <v>A</v>
          </cell>
          <cell r="F691" t="str">
            <v>Alimentari</v>
          </cell>
        </row>
        <row r="692">
          <cell r="E692" t="str">
            <v>B</v>
          </cell>
          <cell r="F692" t="str">
            <v>Benzina, Diesel, Auto</v>
          </cell>
        </row>
        <row r="693">
          <cell r="E693" t="str">
            <v>AR</v>
          </cell>
          <cell r="F693" t="str">
            <v>Argo [e Gandalf]</v>
          </cell>
        </row>
        <row r="694">
          <cell r="E694" t="str">
            <v>C</v>
          </cell>
          <cell r="F694" t="str">
            <v>Cinema</v>
          </cell>
        </row>
        <row r="695">
          <cell r="E695" t="str">
            <v>D</v>
          </cell>
          <cell r="F695" t="str">
            <v>Divertimento</v>
          </cell>
        </row>
        <row r="696">
          <cell r="E696" t="str">
            <v>I</v>
          </cell>
          <cell r="F696" t="str">
            <v>Informatica</v>
          </cell>
        </row>
        <row r="697">
          <cell r="E697" t="str">
            <v>F</v>
          </cell>
          <cell r="F697" t="str">
            <v>Farmaco</v>
          </cell>
        </row>
        <row r="698">
          <cell r="E698" t="str">
            <v>G</v>
          </cell>
          <cell r="F698" t="str">
            <v>Giornali, riviste</v>
          </cell>
        </row>
        <row r="699">
          <cell r="E699" t="str">
            <v>L</v>
          </cell>
          <cell r="F699" t="str">
            <v>Libri</v>
          </cell>
        </row>
        <row r="700">
          <cell r="E700" t="str">
            <v>M</v>
          </cell>
          <cell r="F700" t="str">
            <v>Manutenzione casa</v>
          </cell>
        </row>
        <row r="701">
          <cell r="E701" t="str">
            <v>S</v>
          </cell>
          <cell r="F701" t="str">
            <v>Salute - Medicine</v>
          </cell>
        </row>
        <row r="702">
          <cell r="E702" t="str">
            <v>V</v>
          </cell>
          <cell r="F702" t="str">
            <v>Varie</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theme/theme1.xml><?xml version="1.0" encoding="utf-8"?>
<a:theme xmlns:a="http://schemas.openxmlformats.org/drawingml/2006/main" name="Tema di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Sito\Excel97\Funzioni\RicercaTabelle.html" TargetMode="External"/></Relationships>
</file>

<file path=xl/worksheets/_rels/sheet10.xml.rels><?xml version="1.0" encoding="UTF-8" standalone="yes"?>
<Relationships xmlns="http://schemas.openxmlformats.org/package/2006/relationships"><Relationship Id="rId3" Type="http://schemas.openxmlformats.org/officeDocument/2006/relationships/hyperlink" Target="https://support.microsoft.com/it-it/help/13813" TargetMode="External"/><Relationship Id="rId2" Type="http://schemas.openxmlformats.org/officeDocument/2006/relationships/hyperlink" Target="https://support.microsoft.com/it-it/help/13810" TargetMode="External"/><Relationship Id="rId1" Type="http://schemas.openxmlformats.org/officeDocument/2006/relationships/hyperlink" Target="https://support.microsoft.com/it-it/help/13805" TargetMode="External"/><Relationship Id="rId4" Type="http://schemas.openxmlformats.org/officeDocument/2006/relationships/hyperlink" Target="https://support.microsoft.com/it-it/help/13781" TargetMode="External"/></Relationships>
</file>

<file path=xl/worksheets/_rels/sheet11.xml.rels><?xml version="1.0" encoding="UTF-8" standalone="yes"?>
<Relationships xmlns="http://schemas.openxmlformats.org/package/2006/relationships"><Relationship Id="rId13" Type="http://schemas.openxmlformats.org/officeDocument/2006/relationships/hyperlink" Target="https://support.office.com/it-it/article/Anteprima-suggerimenti-2e79a709-c814-4b27-8bc2-c4dc84d49464" TargetMode="External"/><Relationship Id="rId18" Type="http://schemas.openxmlformats.org/officeDocument/2006/relationships/hyperlink" Target="http://download.microsoft.com/download/8/C/F/8CFD5DBE-7179-4F5A-9B06-B8DC4295A6C5/AF102692107_it-it_excel%202010%20kb%20shorts_ctrl.pdf" TargetMode="External"/><Relationship Id="rId26" Type="http://schemas.openxmlformats.org/officeDocument/2006/relationships/hyperlink" Target="https://support.office.com/it-it/article/Scelte-rapide-da-tastiera-e-tasti-funzione-di-Excel-per-Windows-1798d9d5-842a-42b8-9c99-9b7213f0040f" TargetMode="External"/><Relationship Id="rId39" Type="http://schemas.openxmlformats.org/officeDocument/2006/relationships/hyperlink" Target="https://support.office.com/it-it/article/Scelte-rapide-da-tastiera-e-tasti-funzione-di-Excel-per-Windows-1798d9d5-842a-42b8-9c99-9b7213f0040f" TargetMode="External"/><Relationship Id="rId21" Type="http://schemas.openxmlformats.org/officeDocument/2006/relationships/hyperlink" Target="https://support.office.com/it-it/article/Scelte-rapide-da-tastiera-e-tasti-funzione-di-Excel-per-Windows-1798d9d5-842a-42b8-9c99-9b7213f0040f" TargetMode="External"/><Relationship Id="rId34" Type="http://schemas.openxmlformats.org/officeDocument/2006/relationships/hyperlink" Target="https://support.office.com/it-it/article/Scelte-rapide-da-tastiera-e-tasti-funzione-di-Excel-per-Windows-1798d9d5-842a-42b8-9c99-9b7213f0040f" TargetMode="External"/><Relationship Id="rId42" Type="http://schemas.openxmlformats.org/officeDocument/2006/relationships/hyperlink" Target="https://support.office.com/it-it/article/Scelte-rapide-da-tastiera-e-tasti-funzione-di-Excel-per-Windows-1798d9d5-842a-42b8-9c99-9b7213f0040f" TargetMode="External"/><Relationship Id="rId47" Type="http://schemas.openxmlformats.org/officeDocument/2006/relationships/hyperlink" Target="https://support.office.com/it-it/article/Scelte-rapide-da-tastiera-e-tasti-funzione-di-Excel-per-Windows-1798d9d5-842a-42b8-9c99-9b7213f0040f" TargetMode="External"/><Relationship Id="rId50" Type="http://schemas.openxmlformats.org/officeDocument/2006/relationships/hyperlink" Target="https://support.office.com/it-it/article/Scelte-rapide-da-tastiera-e-tasti-funzione-di-Excel-per-Windows-1798d9d5-842a-42b8-9c99-9b7213f0040f" TargetMode="External"/><Relationship Id="rId55" Type="http://schemas.openxmlformats.org/officeDocument/2006/relationships/hyperlink" Target="https://excel.uservoice.com/" TargetMode="External"/><Relationship Id="rId7" Type="http://schemas.openxmlformats.org/officeDocument/2006/relationships/hyperlink" Target="https://support.office.com/it-it/article/Scelte-rapide-da-tastiera-e-tasti-funzione-di-Excel-per-Windows-1798d9d5-842a-42b8-9c99-9b7213f0040f" TargetMode="External"/><Relationship Id="rId2" Type="http://schemas.openxmlformats.org/officeDocument/2006/relationships/hyperlink" Target="https://support.office.com/it-it/article/Scelte-rapide-da-tastiera-e-tasti-funzione-di-Excel-per-Windows-1798d9d5-842a-42b8-9c99-9b7213f0040f" TargetMode="External"/><Relationship Id="rId16" Type="http://schemas.openxmlformats.org/officeDocument/2006/relationships/hyperlink" Target="https://support.office.com/it-it/article/Scelte-rapide-da-tastiera-e-tasti-funzione-di-Excel-per-Windows-1798d9d5-842a-42b8-9c99-9b7213f0040f" TargetMode="External"/><Relationship Id="rId20" Type="http://schemas.openxmlformats.org/officeDocument/2006/relationships/hyperlink" Target="http://download.microsoft.com/download/5/3/7/5374D255-E45A-449F-A59F-76637969B032/AF102692116_it-it_excel%202010%20kb%20shorts_function.pdf" TargetMode="External"/><Relationship Id="rId29" Type="http://schemas.openxmlformats.org/officeDocument/2006/relationships/hyperlink" Target="https://support.office.com/it-it/article/Scelte-rapide-da-tastiera-e-tasti-funzione-di-Excel-per-Windows-1798d9d5-842a-42b8-9c99-9b7213f0040f" TargetMode="External"/><Relationship Id="rId41" Type="http://schemas.openxmlformats.org/officeDocument/2006/relationships/hyperlink" Target="https://support.office.com/it-it/article/Scelte-rapide-da-tastiera-e-tasti-funzione-di-Excel-per-Windows-1798d9d5-842a-42b8-9c99-9b7213f0040f" TargetMode="External"/><Relationship Id="rId54" Type="http://schemas.openxmlformats.org/officeDocument/2006/relationships/hyperlink" Target="http://answers.microsoft.com/it-IT/msoffice/forum/msoffice_excel" TargetMode="External"/><Relationship Id="rId1" Type="http://schemas.openxmlformats.org/officeDocument/2006/relationships/hyperlink" Target="https://support.office.com/it-it/article/registrare-una-macro-974ef220-f716-4e01-b015-3ea70e64937b" TargetMode="External"/><Relationship Id="rId6" Type="http://schemas.openxmlformats.org/officeDocument/2006/relationships/hyperlink" Target="https://support.office.com/it-it/article/Scelte-rapide-da-tastiera-e-tasti-funzione-di-Excel-per-Windows-1798d9d5-842a-42b8-9c99-9b7213f0040f" TargetMode="External"/><Relationship Id="rId11" Type="http://schemas.openxmlformats.org/officeDocument/2006/relationships/hyperlink" Target="https://support.office.com/it-it/article/Scelte-rapide-da-tastiera-e-tasti-funzione-di-Excel-per-Windows-1798d9d5-842a-42b8-9c99-9b7213f0040f" TargetMode="External"/><Relationship Id="rId24" Type="http://schemas.openxmlformats.org/officeDocument/2006/relationships/hyperlink" Target="https://support.office.com/it-it/article/Scelte-rapide-da-tastiera-e-tasti-funzione-di-Excel-per-Windows-1798d9d5-842a-42b8-9c99-9b7213f0040f" TargetMode="External"/><Relationship Id="rId32" Type="http://schemas.openxmlformats.org/officeDocument/2006/relationships/hyperlink" Target="https://support.office.com/it-it/article/Scelte-rapide-da-tastiera-e-tasti-funzione-di-Excel-per-Windows-1798d9d5-842a-42b8-9c99-9b7213f0040f" TargetMode="External"/><Relationship Id="rId37" Type="http://schemas.openxmlformats.org/officeDocument/2006/relationships/hyperlink" Target="https://support.office.com/it-it/article/Scelte-rapide-da-tastiera-e-tasti-funzione-di-Excel-per-Windows-1798d9d5-842a-42b8-9c99-9b7213f0040f" TargetMode="External"/><Relationship Id="rId40" Type="http://schemas.openxmlformats.org/officeDocument/2006/relationships/hyperlink" Target="https://support.office.com/it-it/article/Accessibilit&#224;-in-Excel-2016-per-Mac-1d014a46-3416-413d-909d-51c817e83580" TargetMode="External"/><Relationship Id="rId45" Type="http://schemas.openxmlformats.org/officeDocument/2006/relationships/hyperlink" Target="https://support.office.com/it-it/article/Scelte-rapide-da-tastiera-e-tasti-funzione-di-Excel-per-Windows-1798d9d5-842a-42b8-9c99-9b7213f0040f" TargetMode="External"/><Relationship Id="rId53" Type="http://schemas.openxmlformats.org/officeDocument/2006/relationships/hyperlink" Target="https://support.office.com/it-it/article/Scelte-rapide-da-tastiera-e-tasti-funzione-di-Excel-per-Windows-1798d9d5-842a-42b8-9c99-9b7213f0040f" TargetMode="External"/><Relationship Id="rId58" Type="http://schemas.openxmlformats.org/officeDocument/2006/relationships/hyperlink" Target="https://support.office.com/it-it/article/Trovare-e-correggere-errori-nelle-formule-3a8acca5-1d61-4702-80e0-99a36a2822c1" TargetMode="External"/><Relationship Id="rId5" Type="http://schemas.openxmlformats.org/officeDocument/2006/relationships/hyperlink" Target="https://support.office.com/it-it/article/Scelte-rapide-da-tastiera-e-tasti-funzione-di-Excel-per-Windows-1798d9d5-842a-42b8-9c99-9b7213f0040f" TargetMode="External"/><Relationship Id="rId15" Type="http://schemas.openxmlformats.org/officeDocument/2006/relationships/hyperlink" Target="https://support.office.com/it-it/article/Scelte-rapide-da-tastiera-e-tasti-funzione-di-Excel-per-Windows-1798d9d5-842a-42b8-9c99-9b7213f0040f" TargetMode="External"/><Relationship Id="rId23" Type="http://schemas.openxmlformats.org/officeDocument/2006/relationships/hyperlink" Target="https://support.office.com/it-it/article/registrare-una-macro-974ef220-f716-4e01-b015-3ea70e64937b" TargetMode="External"/><Relationship Id="rId28" Type="http://schemas.openxmlformats.org/officeDocument/2006/relationships/hyperlink" Target="https://support.office.com/it-it/article/Scelte-rapide-da-tastiera-e-tasti-funzione-di-Excel-per-Windows-1798d9d5-842a-42b8-9c99-9b7213f0040f" TargetMode="External"/><Relationship Id="rId36" Type="http://schemas.openxmlformats.org/officeDocument/2006/relationships/hyperlink" Target="https://support.office.com/it-it/article/Scelte-rapide-da-tastiera-e-tasti-funzione-di-Excel-per-Windows-1798d9d5-842a-42b8-9c99-9b7213f0040f" TargetMode="External"/><Relationship Id="rId49" Type="http://schemas.openxmlformats.org/officeDocument/2006/relationships/hyperlink" Target="https://support.office.com/it-it/article/Scelte-rapide-da-tastiera-e-tasti-funzione-di-Excel-per-Windows-1798d9d5-842a-42b8-9c99-9b7213f0040f" TargetMode="External"/><Relationship Id="rId57" Type="http://schemas.openxmlformats.org/officeDocument/2006/relationships/hyperlink" Target="https://support.office.com/it-it/article/Come-evitare-errori-nelle-formule-8309381d-33e8-42f6-b889-84ef6df1d586" TargetMode="External"/><Relationship Id="rId61" Type="http://schemas.openxmlformats.org/officeDocument/2006/relationships/drawing" Target="../drawings/drawing8.xml"/><Relationship Id="rId10" Type="http://schemas.openxmlformats.org/officeDocument/2006/relationships/hyperlink" Target="https://support.office.com/it-it/article/Scelte-rapide-da-tastiera-e-tasti-funzione-di-Excel-per-Windows-1798d9d5-842a-42b8-9c99-9b7213f0040f" TargetMode="External"/><Relationship Id="rId19" Type="http://schemas.openxmlformats.org/officeDocument/2006/relationships/hyperlink" Target="https://support.office.com/it-it/article/Scelte-rapide-da-tastiera-e-tasti-funzione-di-Excel-per-Windows-1798d9d5-842a-42b8-9c99-9b7213f0040f" TargetMode="External"/><Relationship Id="rId31" Type="http://schemas.openxmlformats.org/officeDocument/2006/relationships/hyperlink" Target="https://support.office.com/it-it/article/Scelte-rapide-da-tastiera-e-tasti-funzione-di-Excel-per-Windows-1798d9d5-842a-42b8-9c99-9b7213f0040f" TargetMode="External"/><Relationship Id="rId44" Type="http://schemas.openxmlformats.org/officeDocument/2006/relationships/hyperlink" Target="https://support.office.com/it-it/article/Scelte-rapide-da-tastiera-e-tasti-funzione-di-Excel-per-Windows-1798d9d5-842a-42b8-9c99-9b7213f0040f" TargetMode="External"/><Relationship Id="rId52" Type="http://schemas.openxmlformats.org/officeDocument/2006/relationships/hyperlink" Target="https://support.office.com/it-it/article/Scelte-rapide-da-tastiera-e-tasti-funzione-di-Excel-per-Windows-1798d9d5-842a-42b8-9c99-9b7213f0040f" TargetMode="External"/><Relationship Id="rId60" Type="http://schemas.openxmlformats.org/officeDocument/2006/relationships/hyperlink" Target="https://support.office.com/it-it/article/Funzioni-di-Excel-per-categoria-5f91f4e9-7b42-46d2-9bd1-63f26a86c0eb" TargetMode="External"/><Relationship Id="rId4" Type="http://schemas.openxmlformats.org/officeDocument/2006/relationships/hyperlink" Target="https://support.office.com/it-it/article/Scelte-rapide-da-tastiera-e-tasti-funzione-di-Excel-per-Windows-1798d9d5-842a-42b8-9c99-9b7213f0040f" TargetMode="External"/><Relationship Id="rId9" Type="http://schemas.openxmlformats.org/officeDocument/2006/relationships/hyperlink" Target="https://support.office.com/it-it/article/Scelte-rapide-da-tastiera-e-tasti-funzione-di-Excel-per-Windows-1798d9d5-842a-42b8-9c99-9b7213f0040f" TargetMode="External"/><Relationship Id="rId14" Type="http://schemas.openxmlformats.org/officeDocument/2006/relationships/hyperlink" Target="https://support.office.com/it-it/article/Scelte-rapide-da-tastiera-e-tasti-funzione-di-Excel-per-Windows-1798d9d5-842a-42b8-9c99-9b7213f0040f" TargetMode="External"/><Relationship Id="rId22" Type="http://schemas.openxmlformats.org/officeDocument/2006/relationships/hyperlink" Target="http://download.microsoft.com/download/E/B/A/EBA04A2D-F6D9-4811-8871-899556CA5CE7/AF102692134_it-it_excel%202010%20kb%20shorts_misc.pdf" TargetMode="External"/><Relationship Id="rId27" Type="http://schemas.openxmlformats.org/officeDocument/2006/relationships/hyperlink" Target="https://support.office.com/it-it/article/Scelte-rapide-da-tastiera-e-tasti-funzione-di-Excel-per-Windows-1798d9d5-842a-42b8-9c99-9b7213f0040f" TargetMode="External"/><Relationship Id="rId30" Type="http://schemas.openxmlformats.org/officeDocument/2006/relationships/hyperlink" Target="https://support.office.com/it-it/article/Scelte-rapide-da-tastiera-e-tasti-funzione-di-Excel-per-Windows-1798d9d5-842a-42b8-9c99-9b7213f0040f" TargetMode="External"/><Relationship Id="rId35" Type="http://schemas.openxmlformats.org/officeDocument/2006/relationships/hyperlink" Target="https://support.office.com/it-it/article/Scelte-rapide-da-tastiera-e-tasti-funzione-di-Excel-per-Windows-1798d9d5-842a-42b8-9c99-9b7213f0040f" TargetMode="External"/><Relationship Id="rId43" Type="http://schemas.openxmlformats.org/officeDocument/2006/relationships/hyperlink" Target="https://support.office.com/it-it/article/Scelte-rapide-da-tastiera-e-tasti-funzione-di-Excel-per-Windows-1798d9d5-842a-42b8-9c99-9b7213f0040f" TargetMode="External"/><Relationship Id="rId48" Type="http://schemas.openxmlformats.org/officeDocument/2006/relationships/hyperlink" Target="https://support.office.com/it-it/article/Scelte-rapide-da-tastiera-e-tasti-funzione-di-Excel-per-Windows-1798d9d5-842a-42b8-9c99-9b7213f0040f" TargetMode="External"/><Relationship Id="rId56" Type="http://schemas.openxmlformats.org/officeDocument/2006/relationships/hyperlink" Target="https://support.office.com/it-it/article/Panoramica-delle-formule-in-Excel-ecfdc708-9162-49e8-b993-c311f47ca173" TargetMode="External"/><Relationship Id="rId8" Type="http://schemas.openxmlformats.org/officeDocument/2006/relationships/hyperlink" Target="https://support.office.com/it-it/article/Anteprima-suggerimenti-2e79a709-c814-4b27-8bc2-c4dc84d49464" TargetMode="External"/><Relationship Id="rId51" Type="http://schemas.openxmlformats.org/officeDocument/2006/relationships/hyperlink" Target="https://support.office.com/it-it/article/Scelte-rapide-da-tastiera-e-tasti-funzione-di-Excel-per-Windows-1798d9d5-842a-42b8-9c99-9b7213f0040f" TargetMode="External"/><Relationship Id="rId3" Type="http://schemas.openxmlformats.org/officeDocument/2006/relationships/hyperlink" Target="https://support.office.com/it-it/article/Scelte-rapide-da-tastiera-e-tasti-funzione-di-Excel-per-Windows-1798d9d5-842a-42b8-9c99-9b7213f0040f" TargetMode="External"/><Relationship Id="rId12" Type="http://schemas.openxmlformats.org/officeDocument/2006/relationships/hyperlink" Target="https://support.office.com/it-it/article/registrare-una-macro-974ef220-f716-4e01-b015-3ea70e64937b" TargetMode="External"/><Relationship Id="rId17" Type="http://schemas.openxmlformats.org/officeDocument/2006/relationships/hyperlink" Target="https://support.office.com/it-it/article/registrare-una-macro-974ef220-f716-4e01-b015-3ea70e64937b" TargetMode="External"/><Relationship Id="rId25" Type="http://schemas.openxmlformats.org/officeDocument/2006/relationships/hyperlink" Target="https://support.office.com/it-it/article/Scelte-rapide-da-tastiera-e-tasti-funzione-di-Excel-per-Windows-1798d9d5-842a-42b8-9c99-9b7213f0040f" TargetMode="External"/><Relationship Id="rId33" Type="http://schemas.openxmlformats.org/officeDocument/2006/relationships/hyperlink" Target="https://support.office.com/it-it/article/Scelte-rapide-da-tastiera-e-tasti-funzione-di-Excel-per-Windows-1798d9d5-842a-42b8-9c99-9b7213f0040f" TargetMode="External"/><Relationship Id="rId38" Type="http://schemas.openxmlformats.org/officeDocument/2006/relationships/hyperlink" Target="https://support.office.com/it-it/article/Scelte-rapide-da-tastiera-e-tasti-funzione-di-Excel-per-Windows-1798d9d5-842a-42b8-9c99-9b7213f0040f" TargetMode="External"/><Relationship Id="rId46" Type="http://schemas.openxmlformats.org/officeDocument/2006/relationships/hyperlink" Target="https://support.office.com/it-it/article/Scelte-rapide-da-tastiera-e-tasti-funzione-di-Excel-per-Windows-1798d9d5-842a-42b8-9c99-9b7213f0040f" TargetMode="External"/><Relationship Id="rId59" Type="http://schemas.openxmlformats.org/officeDocument/2006/relationships/hyperlink" Target="https://support.office.com/it-it/article/Funzioni-di-Excel-in-ordine-alfabetico-b3944572-255d-4efb-bb96-c6d90033e188" TargetMode="Externa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0.bin"/><Relationship Id="rId1" Type="http://schemas.openxmlformats.org/officeDocument/2006/relationships/hyperlink" Target="../Sito/Excel97/Funzioni/RicercaTabelle.html" TargetMode="External"/><Relationship Id="rId4" Type="http://schemas.openxmlformats.org/officeDocument/2006/relationships/vmlDrawing" Target="../drawings/vmlDrawing1.v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9.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40.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41.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42.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43.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44.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5.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6.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codeName="Foglio16"/>
  <dimension ref="B1:D70"/>
  <sheetViews>
    <sheetView showGridLines="0" tabSelected="1" workbookViewId="0">
      <pane ySplit="2" topLeftCell="A3" activePane="bottomLeft" state="frozen"/>
      <selection pane="bottomLeft"/>
    </sheetView>
  </sheetViews>
  <sheetFormatPr defaultRowHeight="12.75"/>
  <cols>
    <col min="1" max="1" width="6.140625" customWidth="1"/>
    <col min="2" max="2" width="49.85546875" customWidth="1"/>
    <col min="4" max="4" width="29.28515625" bestFit="1" customWidth="1"/>
  </cols>
  <sheetData>
    <row r="1" spans="2:4" ht="18.75" thickBot="1">
      <c r="B1" s="23" t="s">
        <v>676</v>
      </c>
      <c r="C1" s="23" t="s">
        <v>882</v>
      </c>
      <c r="D1" s="249" t="s">
        <v>905</v>
      </c>
    </row>
    <row r="2" spans="2:4" ht="18">
      <c r="B2" s="296" t="s">
        <v>918</v>
      </c>
      <c r="C2" s="3"/>
      <c r="D2" s="3"/>
    </row>
    <row r="3" spans="2:4">
      <c r="B3" s="243" t="s">
        <v>479</v>
      </c>
      <c r="C3" s="3">
        <v>4</v>
      </c>
      <c r="D3" s="3" t="s">
        <v>608</v>
      </c>
    </row>
    <row r="4" spans="2:4">
      <c r="B4" s="243" t="s">
        <v>68</v>
      </c>
      <c r="C4" s="3">
        <v>3</v>
      </c>
      <c r="D4" s="3" t="s">
        <v>67</v>
      </c>
    </row>
    <row r="5" spans="2:4">
      <c r="B5" s="243" t="s">
        <v>66</v>
      </c>
      <c r="C5" s="3">
        <v>3</v>
      </c>
      <c r="D5" s="3" t="s">
        <v>64</v>
      </c>
    </row>
    <row r="6" spans="2:4">
      <c r="B6" s="243" t="s">
        <v>903</v>
      </c>
      <c r="C6" s="3">
        <v>3</v>
      </c>
      <c r="D6" s="3" t="s">
        <v>904</v>
      </c>
    </row>
    <row r="7" spans="2:4">
      <c r="B7" s="243" t="s">
        <v>677</v>
      </c>
      <c r="C7" s="3">
        <v>1</v>
      </c>
      <c r="D7" s="3" t="s">
        <v>448</v>
      </c>
    </row>
    <row r="8" spans="2:4">
      <c r="B8" s="244" t="s">
        <v>347</v>
      </c>
      <c r="C8" s="3">
        <v>1</v>
      </c>
      <c r="D8" s="3" t="s">
        <v>450</v>
      </c>
    </row>
    <row r="9" spans="2:4">
      <c r="B9" s="243" t="s">
        <v>929</v>
      </c>
      <c r="C9" s="3">
        <v>4</v>
      </c>
      <c r="D9" s="3" t="s">
        <v>836</v>
      </c>
    </row>
    <row r="10" spans="2:4">
      <c r="B10" s="243" t="s">
        <v>408</v>
      </c>
      <c r="C10" s="3">
        <v>3</v>
      </c>
      <c r="D10" s="3" t="s">
        <v>688</v>
      </c>
    </row>
    <row r="11" spans="2:4">
      <c r="B11" s="244" t="s">
        <v>346</v>
      </c>
      <c r="C11" s="3">
        <v>2</v>
      </c>
      <c r="D11" s="3" t="s">
        <v>240</v>
      </c>
    </row>
    <row r="12" spans="2:4">
      <c r="B12" s="243" t="s">
        <v>341</v>
      </c>
      <c r="C12" s="3">
        <v>6</v>
      </c>
      <c r="D12" s="3" t="s">
        <v>842</v>
      </c>
    </row>
    <row r="13" spans="2:4">
      <c r="B13" s="244" t="s">
        <v>326</v>
      </c>
      <c r="C13" s="3" t="s">
        <v>988</v>
      </c>
      <c r="D13" s="3" t="s">
        <v>987</v>
      </c>
    </row>
    <row r="14" spans="2:4">
      <c r="B14" s="243" t="s">
        <v>572</v>
      </c>
      <c r="C14" s="3">
        <v>3</v>
      </c>
      <c r="D14" s="3" t="s">
        <v>687</v>
      </c>
    </row>
    <row r="15" spans="2:4">
      <c r="B15" s="243" t="s">
        <v>409</v>
      </c>
      <c r="C15" s="3">
        <v>3</v>
      </c>
      <c r="D15" s="3" t="s">
        <v>688</v>
      </c>
    </row>
    <row r="16" spans="2:4">
      <c r="B16" s="243" t="s">
        <v>900</v>
      </c>
      <c r="C16" s="3">
        <v>2</v>
      </c>
      <c r="D16" s="3" t="s">
        <v>901</v>
      </c>
    </row>
    <row r="17" spans="2:4">
      <c r="B17" s="243" t="s">
        <v>280</v>
      </c>
      <c r="C17" s="3">
        <v>1</v>
      </c>
      <c r="D17" s="3" t="s">
        <v>362</v>
      </c>
    </row>
    <row r="18" spans="2:4">
      <c r="B18" s="243" t="s">
        <v>940</v>
      </c>
      <c r="C18" s="3">
        <v>1</v>
      </c>
      <c r="D18" s="3" t="s">
        <v>361</v>
      </c>
    </row>
    <row r="19" spans="2:4">
      <c r="B19" s="243" t="s">
        <v>678</v>
      </c>
      <c r="C19" s="3">
        <v>1</v>
      </c>
      <c r="D19" s="3" t="s">
        <v>449</v>
      </c>
    </row>
    <row r="20" spans="2:4">
      <c r="B20" s="287" t="s">
        <v>616</v>
      </c>
      <c r="C20" s="3">
        <v>7</v>
      </c>
      <c r="D20" s="3" t="s">
        <v>989</v>
      </c>
    </row>
    <row r="21" spans="2:4">
      <c r="B21" s="244" t="s">
        <v>282</v>
      </c>
      <c r="C21" s="3">
        <v>4</v>
      </c>
      <c r="D21" s="3" t="s">
        <v>990</v>
      </c>
    </row>
    <row r="22" spans="2:4">
      <c r="B22" s="243" t="s">
        <v>1073</v>
      </c>
      <c r="C22" s="3">
        <v>4</v>
      </c>
      <c r="D22" s="3" t="s">
        <v>837</v>
      </c>
    </row>
    <row r="23" spans="2:4">
      <c r="B23" s="243" t="s">
        <v>1074</v>
      </c>
      <c r="C23" s="3">
        <v>4</v>
      </c>
      <c r="D23" s="3" t="s">
        <v>838</v>
      </c>
    </row>
    <row r="24" spans="2:4">
      <c r="B24" s="244" t="s">
        <v>281</v>
      </c>
      <c r="C24" s="3">
        <v>1</v>
      </c>
      <c r="D24" s="3" t="s">
        <v>839</v>
      </c>
    </row>
    <row r="25" spans="2:4">
      <c r="B25" s="243" t="s">
        <v>494</v>
      </c>
      <c r="C25" s="3">
        <v>9</v>
      </c>
      <c r="D25" s="3" t="s">
        <v>703</v>
      </c>
    </row>
    <row r="26" spans="2:4">
      <c r="B26" s="243" t="s">
        <v>668</v>
      </c>
      <c r="C26" s="3">
        <v>5</v>
      </c>
      <c r="D26" s="3" t="s">
        <v>992</v>
      </c>
    </row>
    <row r="27" spans="2:4">
      <c r="B27" s="243" t="s">
        <v>340</v>
      </c>
      <c r="C27" s="3" t="s">
        <v>999</v>
      </c>
      <c r="D27" s="3" t="s">
        <v>606</v>
      </c>
    </row>
    <row r="28" spans="2:4">
      <c r="B28" s="243" t="s">
        <v>315</v>
      </c>
      <c r="C28" s="3">
        <v>2</v>
      </c>
      <c r="D28" s="3" t="s">
        <v>239</v>
      </c>
    </row>
    <row r="29" spans="2:4">
      <c r="B29" s="243" t="s">
        <v>339</v>
      </c>
      <c r="C29" s="3">
        <v>5</v>
      </c>
      <c r="D29" s="3" t="s">
        <v>327</v>
      </c>
    </row>
    <row r="30" spans="2:4">
      <c r="B30" s="244" t="s">
        <v>754</v>
      </c>
      <c r="C30" s="3">
        <v>7</v>
      </c>
      <c r="D30" s="3" t="s">
        <v>702</v>
      </c>
    </row>
    <row r="31" spans="2:4">
      <c r="B31" s="243" t="s">
        <v>509</v>
      </c>
      <c r="C31" s="3">
        <v>2</v>
      </c>
      <c r="D31" s="3" t="s">
        <v>517</v>
      </c>
    </row>
    <row r="32" spans="2:4">
      <c r="B32" s="243" t="s">
        <v>508</v>
      </c>
      <c r="C32" s="3">
        <v>2</v>
      </c>
      <c r="D32" s="251" t="s">
        <v>904</v>
      </c>
    </row>
    <row r="33" spans="2:4">
      <c r="B33" s="243" t="s">
        <v>547</v>
      </c>
      <c r="C33" s="3">
        <v>2</v>
      </c>
      <c r="D33" s="3" t="s">
        <v>898</v>
      </c>
    </row>
    <row r="34" spans="2:4">
      <c r="B34" s="243" t="s">
        <v>272</v>
      </c>
      <c r="C34" s="3">
        <v>8</v>
      </c>
      <c r="D34" s="3" t="s">
        <v>273</v>
      </c>
    </row>
    <row r="35" spans="2:4">
      <c r="B35" s="243" t="s">
        <v>1083</v>
      </c>
      <c r="C35" s="3">
        <v>2</v>
      </c>
      <c r="D35" s="251" t="s">
        <v>695</v>
      </c>
    </row>
    <row r="36" spans="2:4">
      <c r="B36" s="243" t="s">
        <v>1084</v>
      </c>
      <c r="C36" s="3">
        <v>2</v>
      </c>
      <c r="D36" s="251" t="s">
        <v>695</v>
      </c>
    </row>
    <row r="37" spans="2:4">
      <c r="B37" s="243" t="s">
        <v>342</v>
      </c>
      <c r="C37" s="3">
        <v>2</v>
      </c>
      <c r="D37" s="251" t="s">
        <v>695</v>
      </c>
    </row>
    <row r="38" spans="2:4">
      <c r="B38" s="243" t="s">
        <v>332</v>
      </c>
      <c r="C38" s="3">
        <v>4</v>
      </c>
      <c r="D38" s="3" t="s">
        <v>689</v>
      </c>
    </row>
    <row r="39" spans="2:4">
      <c r="B39" s="243" t="s">
        <v>996</v>
      </c>
      <c r="C39" s="3">
        <v>6</v>
      </c>
      <c r="D39" s="3"/>
    </row>
    <row r="40" spans="2:4">
      <c r="B40" s="243" t="s">
        <v>951</v>
      </c>
      <c r="C40" s="3">
        <v>6</v>
      </c>
      <c r="D40" s="3" t="s">
        <v>995</v>
      </c>
    </row>
    <row r="41" spans="2:4">
      <c r="B41" s="288" t="s">
        <v>698</v>
      </c>
      <c r="C41" s="3">
        <v>2</v>
      </c>
      <c r="D41" s="287" t="s">
        <v>697</v>
      </c>
    </row>
    <row r="42" spans="2:4">
      <c r="B42" s="243" t="s">
        <v>845</v>
      </c>
      <c r="C42" s="3"/>
      <c r="D42" s="3"/>
    </row>
    <row r="43" spans="2:4">
      <c r="B43" s="243" t="s">
        <v>617</v>
      </c>
      <c r="C43" s="3" t="s">
        <v>515</v>
      </c>
      <c r="D43" s="3" t="s">
        <v>516</v>
      </c>
    </row>
    <row r="44" spans="2:4">
      <c r="B44" s="243" t="s">
        <v>896</v>
      </c>
      <c r="C44" s="3">
        <v>2</v>
      </c>
      <c r="D44" s="3" t="s">
        <v>899</v>
      </c>
    </row>
    <row r="45" spans="2:4">
      <c r="B45" s="243" t="s">
        <v>614</v>
      </c>
      <c r="C45" s="3">
        <v>2</v>
      </c>
      <c r="D45" s="3" t="s">
        <v>241</v>
      </c>
    </row>
    <row r="46" spans="2:4" ht="15.75">
      <c r="B46" s="298" t="s">
        <v>939</v>
      </c>
      <c r="C46" s="3" t="s">
        <v>515</v>
      </c>
      <c r="D46" s="3" t="s">
        <v>514</v>
      </c>
    </row>
    <row r="47" spans="2:4">
      <c r="B47" s="243" t="s">
        <v>937</v>
      </c>
      <c r="C47" s="3">
        <v>1</v>
      </c>
      <c r="D47" s="3" t="s">
        <v>514</v>
      </c>
    </row>
    <row r="48" spans="2:4">
      <c r="B48" s="243" t="s">
        <v>884</v>
      </c>
      <c r="C48" s="3">
        <v>1</v>
      </c>
      <c r="D48" s="3" t="s">
        <v>514</v>
      </c>
    </row>
    <row r="49" spans="2:4">
      <c r="B49" s="243" t="s">
        <v>871</v>
      </c>
      <c r="C49" s="3">
        <v>8</v>
      </c>
      <c r="D49" s="3" t="s">
        <v>872</v>
      </c>
    </row>
    <row r="50" spans="2:4">
      <c r="B50" s="244" t="s">
        <v>998</v>
      </c>
      <c r="C50" s="3">
        <v>6</v>
      </c>
      <c r="D50" s="3" t="s">
        <v>511</v>
      </c>
    </row>
    <row r="51" spans="2:4">
      <c r="B51" s="243" t="s">
        <v>278</v>
      </c>
      <c r="C51" s="3">
        <v>8</v>
      </c>
      <c r="D51" s="3" t="s">
        <v>768</v>
      </c>
    </row>
    <row r="52" spans="2:4">
      <c r="B52" s="243" t="s">
        <v>344</v>
      </c>
      <c r="C52" s="3">
        <v>1</v>
      </c>
      <c r="D52" s="3" t="s">
        <v>359</v>
      </c>
    </row>
    <row r="53" spans="2:4">
      <c r="B53" s="243" t="s">
        <v>345</v>
      </c>
      <c r="C53" s="3">
        <v>1</v>
      </c>
      <c r="D53" s="3" t="s">
        <v>360</v>
      </c>
    </row>
    <row r="54" spans="2:4">
      <c r="B54" s="243" t="s">
        <v>770</v>
      </c>
      <c r="C54" s="3">
        <v>8</v>
      </c>
      <c r="D54" s="3" t="s">
        <v>771</v>
      </c>
    </row>
    <row r="55" spans="2:4">
      <c r="B55" s="243" t="s">
        <v>772</v>
      </c>
      <c r="C55" s="3">
        <v>9</v>
      </c>
      <c r="D55" s="3" t="s">
        <v>773</v>
      </c>
    </row>
    <row r="56" spans="2:4">
      <c r="B56" s="243" t="s">
        <v>957</v>
      </c>
      <c r="C56" s="3">
        <v>9</v>
      </c>
      <c r="D56" s="3" t="s">
        <v>958</v>
      </c>
    </row>
    <row r="57" spans="2:4">
      <c r="B57" s="243" t="s">
        <v>123</v>
      </c>
      <c r="C57" s="3">
        <v>9</v>
      </c>
      <c r="D57" s="3" t="s">
        <v>124</v>
      </c>
    </row>
    <row r="58" spans="2:4">
      <c r="B58" s="245"/>
      <c r="C58" s="3"/>
      <c r="D58" s="3"/>
    </row>
    <row r="59" spans="2:4">
      <c r="B59" s="245"/>
      <c r="C59" s="3"/>
      <c r="D59" s="3"/>
    </row>
    <row r="60" spans="2:4">
      <c r="B60" s="245"/>
      <c r="C60" s="3"/>
      <c r="D60" s="3"/>
    </row>
    <row r="61" spans="2:4">
      <c r="B61" s="245"/>
      <c r="C61" s="3"/>
      <c r="D61" s="3"/>
    </row>
    <row r="62" spans="2:4">
      <c r="B62" s="245" t="s">
        <v>394</v>
      </c>
      <c r="C62" s="3">
        <v>11</v>
      </c>
      <c r="D62" s="3"/>
    </row>
    <row r="63" spans="2:4">
      <c r="B63" s="245" t="s">
        <v>1006</v>
      </c>
      <c r="C63" s="3"/>
      <c r="D63" s="3"/>
    </row>
    <row r="64" spans="2:4">
      <c r="B64" s="245" t="s">
        <v>951</v>
      </c>
      <c r="C64" s="3"/>
      <c r="D64" s="3"/>
    </row>
    <row r="65" spans="2:4">
      <c r="B65" s="245" t="s">
        <v>1013</v>
      </c>
      <c r="C65" s="3"/>
      <c r="D65" s="3"/>
    </row>
    <row r="66" spans="2:4">
      <c r="B66" s="245"/>
      <c r="C66" s="3"/>
      <c r="D66" s="3"/>
    </row>
    <row r="67" spans="2:4">
      <c r="B67" s="243" t="s">
        <v>1251</v>
      </c>
      <c r="C67" s="3"/>
      <c r="D67" s="3"/>
    </row>
    <row r="68" spans="2:4">
      <c r="B68" s="243" t="s">
        <v>1548</v>
      </c>
      <c r="C68" s="3"/>
      <c r="D68" s="3"/>
    </row>
    <row r="69" spans="2:4">
      <c r="B69" s="243" t="s">
        <v>2530</v>
      </c>
      <c r="C69" s="3"/>
      <c r="D69" s="3"/>
    </row>
    <row r="70" spans="2:4">
      <c r="B70" s="243"/>
      <c r="C70" s="3"/>
      <c r="D70" s="3"/>
    </row>
  </sheetData>
  <sheetProtection password="CDB5" sheet="1" objects="1" scenarios="1"/>
  <phoneticPr fontId="36" type="noConversion"/>
  <hyperlinks>
    <hyperlink ref="B7" location="Avvio!A1" display="Avvio"/>
    <hyperlink ref="B19" location="Finestra!A1" display="Finestra (componenti finestra)"/>
    <hyperlink ref="B8" location="Cella!A1" display="Cella "/>
    <hyperlink ref="B2" location="Lezioni_2013!A1" display="_LEZIONI 2013"/>
    <hyperlink ref="B9" location="FormCelle!A1" display="Cella (formati della cella)"/>
    <hyperlink ref="B47" location="Simboli!A1" display="Simboli per calcoli"/>
    <hyperlink ref="B46" location="Simboli!A1" display="Simboli ASCII"/>
    <hyperlink ref="B18" location="Data!A1" display="DATE - Informazioni"/>
    <hyperlink ref="B17" location="DataForm!A1" display="DATE - Formati visualizzazione date"/>
    <hyperlink ref="B21" location="Adesso!A1" display="Funzione  =ADESSO()"/>
    <hyperlink ref="B24" location="Oggi!A1" display="Funzione  =OGGI()"/>
    <hyperlink ref="B11" location="Copia_Incolla" display="Copia - Incolla"/>
    <hyperlink ref="B27" location="SubTotale!A1" display="Funzione =SUBTOTALE (..)"/>
    <hyperlink ref="B12" location="Copia_IS!A1" display="Copia-Incolla Speciale"/>
    <hyperlink ref="B13" location="Copia_Files!A1" display="Copiare Files [con Gestone delle riserose]"/>
    <hyperlink ref="B37" location="PosizCurs!A1" display="Posizione cursore nella cella dopo Invio"/>
    <hyperlink ref="B52" location="Tasti!A1" display="Tasti movimento [più usati]"/>
    <hyperlink ref="B53" location="TastiSR!A1" display="Tasti movimento [tutti i tasti]"/>
    <hyperlink ref="B33" location="Opzioni_Excel!A1" display="Opzioni generali di Excel"/>
    <hyperlink ref="B28" location="GestioneRis!A1" display="Gestione delle risorse"/>
    <hyperlink ref="B45" location="Selezione!A1" display="Selezione oggetti contigui/discontigui"/>
    <hyperlink ref="B35" location="PosizCurs!A1" display="Posione cursore dopo invio (excel 2003)"/>
    <hyperlink ref="B36" location="Posizione_Cursore_2007" display="Posione cursore dopo invio (excel 2007-2010)"/>
    <hyperlink ref="B32" location="Nuovo!A1" display="Nuovo - Aprire file nuovo vuoto"/>
    <hyperlink ref="B31" location="Esistente!A1" display="Nuovo - Aprire file nuovo da modello esistente"/>
    <hyperlink ref="B5" location="Esistente!A1" display="Aprire file esistente da raccolta campione"/>
    <hyperlink ref="B14" location="Correzione_Cella" display="Correzione testo in una cella"/>
    <hyperlink ref="B10" location="Ctrl_Alt_Canc" display="Chiudere applicazione con Ctrl+alt+canc"/>
    <hyperlink ref="B15" location="Ctrl_Alt_Canc" display="Ctrl+Alt+Canc"/>
    <hyperlink ref="B3" location="Aiuto!A1" display="Aiuto (F1)"/>
    <hyperlink ref="B22" location="Anno!A1" display="Funzione =ANNO()"/>
    <hyperlink ref="B23" location="Mese!A1" display="Funzione =MESE()"/>
    <hyperlink ref="B26" location="Somma!A1" display="Funzione =SOMMA"/>
    <hyperlink ref="B38" location="RicercaFile!A1" display="Ricerca di files [Windows]"/>
    <hyperlink ref="B29" location="BordiGrigi!A1" display="Griglia [bordi grigi] celle"/>
    <hyperlink ref="B42" location="Riquadri!A1" display="Riquadri"/>
    <hyperlink ref="B30" location="Lotto" display="#Lotto"/>
    <hyperlink ref="B40" location="Riferimenti_Assoluti_Relativi" display="Riferimenti assoluti e relativi"/>
    <hyperlink ref="B50" location="Stampare_Finestra" display="Stampare una finestra"/>
    <hyperlink ref="B48" location="Simboli!A1" display="Simboli per le formule"/>
    <hyperlink ref="B25" location="SE!A1" display="Funzione =SE()"/>
    <hyperlink ref="B43" location="Scheda_Svuluppo" display="Scheda Sviluppo"/>
    <hyperlink ref="B44" location="Menu_Schede" display="Schede di Excel [I menù]"/>
    <hyperlink ref="B16" location="Posizione_Cursore_2007" display="Cursore_Dopo_Invio"/>
    <hyperlink ref="B6" location="Apri_File_Nuovo" display="Aprire File nuovo"/>
    <hyperlink ref="B4" location="Apri!A1" display="Aprile file esistente"/>
    <hyperlink ref="B49" location="Stampare_Logo" display="Stampare con una immagine nelle intestazioni"/>
    <hyperlink ref="B34" location="Ordinamento" display="Ordinamento di un DataBase"/>
    <hyperlink ref="B51" location="Subtotali" display="Subtotali"/>
    <hyperlink ref="B54" location="Cella_FormInvis" display="Cella: formato «invisibile»"/>
    <hyperlink ref="B55" location="FoglioVarie" display="Foglio: Nome, Spostare, Colore"/>
    <hyperlink ref="B56" location="Gruppo!A1" display="Gruppo: lavorare su più fogli contemporaneamente"/>
    <hyperlink ref="B57" location="Estensioni" display="Estensioni (tipi) dei files"/>
    <hyperlink ref="B39" location="Riferimenti!A1" display="Riferimenti nelle formule"/>
    <hyperlink ref="D41" r:id="rId1"/>
    <hyperlink ref="B20" location="Funzione_inserimento" display="Funzione - Inserimento"/>
    <hyperlink ref="B67" location="GestioneDate!A1" display="Gestione date"/>
    <hyperlink ref="B68" location="SceltaRapidaWindows!A1" display="Tasti scelta rapida Windows"/>
    <hyperlink ref="B69" location="SceltaRapidaExcel!A1" display="Tasti scelta rapida EXCEL"/>
  </hyperlinks>
  <pageMargins left="0.75" right="0.75" top="1" bottom="1" header="0.5" footer="0.5"/>
  <pageSetup paperSize="9" orientation="portrait" horizontalDpi="4294967293" verticalDpi="0" r:id="rId2"/>
  <headerFooter alignWithMargins="0"/>
</worksheet>
</file>

<file path=xl/worksheets/sheet10.xml><?xml version="1.0" encoding="utf-8"?>
<worksheet xmlns="http://schemas.openxmlformats.org/spreadsheetml/2006/main" xmlns:r="http://schemas.openxmlformats.org/officeDocument/2006/relationships">
  <sheetPr codeName="Foglio19"/>
  <dimension ref="A1:C194"/>
  <sheetViews>
    <sheetView showGridLines="0" workbookViewId="0">
      <pane ySplit="3" topLeftCell="A24" activePane="bottomLeft" state="frozen"/>
      <selection pane="bottomLeft"/>
    </sheetView>
  </sheetViews>
  <sheetFormatPr defaultRowHeight="15"/>
  <cols>
    <col min="1" max="1" width="11.85546875" style="303" customWidth="1"/>
    <col min="2" max="2" width="44.5703125" style="303" customWidth="1"/>
    <col min="3" max="3" width="70.85546875" style="303" customWidth="1"/>
    <col min="4" max="16384" width="9.140625" style="303"/>
  </cols>
  <sheetData>
    <row r="1" spans="1:3" ht="25.5">
      <c r="A1" s="4" t="s">
        <v>622</v>
      </c>
      <c r="B1" s="302" t="s">
        <v>1253</v>
      </c>
      <c r="C1" s="303" t="s">
        <v>1254</v>
      </c>
    </row>
    <row r="2" spans="1:3" ht="33">
      <c r="B2" s="304" t="s">
        <v>1255</v>
      </c>
    </row>
    <row r="3" spans="1:3" ht="21">
      <c r="B3" s="305" t="s">
        <v>1256</v>
      </c>
    </row>
    <row r="4" spans="1:3" ht="16.5">
      <c r="B4" s="306" t="s">
        <v>1257</v>
      </c>
    </row>
    <row r="5" spans="1:3" ht="21">
      <c r="B5" s="305" t="s">
        <v>1258</v>
      </c>
    </row>
    <row r="6" spans="1:3" ht="16.5">
      <c r="B6" s="307" t="s">
        <v>1259</v>
      </c>
      <c r="C6" s="307" t="s">
        <v>1260</v>
      </c>
    </row>
    <row r="7" spans="1:3" ht="16.5">
      <c r="B7" s="308" t="s">
        <v>363</v>
      </c>
      <c r="C7" s="308" t="s">
        <v>1261</v>
      </c>
    </row>
    <row r="8" spans="1:3" ht="16.5">
      <c r="B8" s="308" t="s">
        <v>1262</v>
      </c>
      <c r="C8" s="308" t="s">
        <v>1263</v>
      </c>
    </row>
    <row r="9" spans="1:3" ht="16.5">
      <c r="B9" s="308" t="s">
        <v>1264</v>
      </c>
      <c r="C9" s="308" t="s">
        <v>1265</v>
      </c>
    </row>
    <row r="10" spans="1:3" ht="16.5">
      <c r="B10" s="308" t="s">
        <v>201</v>
      </c>
      <c r="C10" s="308" t="s">
        <v>1266</v>
      </c>
    </row>
    <row r="11" spans="1:3" ht="16.5">
      <c r="B11" s="308" t="s">
        <v>619</v>
      </c>
      <c r="C11" s="308" t="s">
        <v>1267</v>
      </c>
    </row>
    <row r="12" spans="1:3" ht="16.5">
      <c r="B12" s="308" t="s">
        <v>1268</v>
      </c>
      <c r="C12" s="308" t="s">
        <v>1269</v>
      </c>
    </row>
    <row r="13" spans="1:3" ht="16.5">
      <c r="B13" s="308" t="s">
        <v>1270</v>
      </c>
      <c r="C13" s="308" t="s">
        <v>1271</v>
      </c>
    </row>
    <row r="14" spans="1:3" ht="16.5">
      <c r="B14" s="308" t="s">
        <v>1272</v>
      </c>
      <c r="C14" s="308" t="s">
        <v>1273</v>
      </c>
    </row>
    <row r="15" spans="1:3" ht="16.5">
      <c r="B15" s="308" t="s">
        <v>45</v>
      </c>
      <c r="C15" s="308" t="s">
        <v>1274</v>
      </c>
    </row>
    <row r="16" spans="1:3" ht="16.5">
      <c r="B16" s="308" t="s">
        <v>180</v>
      </c>
      <c r="C16" s="308" t="s">
        <v>1275</v>
      </c>
    </row>
    <row r="17" spans="2:3" ht="16.5">
      <c r="B17" s="308" t="s">
        <v>1276</v>
      </c>
      <c r="C17" s="308" t="s">
        <v>1277</v>
      </c>
    </row>
    <row r="18" spans="2:3" ht="16.5">
      <c r="B18" s="308" t="s">
        <v>48</v>
      </c>
      <c r="C18" s="308" t="s">
        <v>1278</v>
      </c>
    </row>
    <row r="19" spans="2:3" ht="16.5">
      <c r="B19" s="308" t="s">
        <v>907</v>
      </c>
      <c r="C19" s="308" t="s">
        <v>1279</v>
      </c>
    </row>
    <row r="20" spans="2:3" ht="16.5">
      <c r="B20" s="308" t="s">
        <v>1280</v>
      </c>
      <c r="C20" s="308" t="s">
        <v>1281</v>
      </c>
    </row>
    <row r="21" spans="2:3" ht="16.5">
      <c r="B21" s="308" t="s">
        <v>1282</v>
      </c>
      <c r="C21" s="308" t="s">
        <v>1283</v>
      </c>
    </row>
    <row r="22" spans="2:3" ht="16.5">
      <c r="B22" s="308" t="s">
        <v>1284</v>
      </c>
      <c r="C22" s="308" t="s">
        <v>1285</v>
      </c>
    </row>
    <row r="23" spans="2:3" ht="16.5">
      <c r="B23" s="308" t="s">
        <v>1286</v>
      </c>
      <c r="C23" s="308" t="s">
        <v>1287</v>
      </c>
    </row>
    <row r="24" spans="2:3" ht="16.5">
      <c r="B24" s="308" t="s">
        <v>1288</v>
      </c>
      <c r="C24" s="308" t="s">
        <v>1289</v>
      </c>
    </row>
    <row r="25" spans="2:3" ht="16.5">
      <c r="B25" s="308" t="s">
        <v>1290</v>
      </c>
      <c r="C25" s="308" t="s">
        <v>1291</v>
      </c>
    </row>
    <row r="26" spans="2:3" ht="16.5">
      <c r="B26" s="308" t="s">
        <v>1292</v>
      </c>
      <c r="C26" s="308" t="s">
        <v>1293</v>
      </c>
    </row>
    <row r="27" spans="2:3" ht="16.5">
      <c r="B27" s="308" t="s">
        <v>1294</v>
      </c>
      <c r="C27" s="308" t="s">
        <v>1295</v>
      </c>
    </row>
    <row r="28" spans="2:3" ht="16.5">
      <c r="B28" s="308" t="s">
        <v>1296</v>
      </c>
      <c r="C28" s="308" t="s">
        <v>1297</v>
      </c>
    </row>
    <row r="29" spans="2:3" ht="16.5">
      <c r="B29" s="308" t="s">
        <v>1298</v>
      </c>
      <c r="C29" s="308" t="s">
        <v>1299</v>
      </c>
    </row>
    <row r="30" spans="2:3" ht="33">
      <c r="B30" s="308" t="s">
        <v>1300</v>
      </c>
      <c r="C30" s="308" t="s">
        <v>1301</v>
      </c>
    </row>
    <row r="31" spans="2:3" ht="16.5">
      <c r="B31" s="308" t="s">
        <v>1302</v>
      </c>
      <c r="C31" s="308" t="s">
        <v>1303</v>
      </c>
    </row>
    <row r="32" spans="2:3" ht="16.5">
      <c r="B32" s="308" t="s">
        <v>1304</v>
      </c>
      <c r="C32" s="308" t="s">
        <v>1305</v>
      </c>
    </row>
    <row r="33" spans="2:3" ht="16.5">
      <c r="B33" s="308" t="s">
        <v>1306</v>
      </c>
      <c r="C33" s="308" t="s">
        <v>1278</v>
      </c>
    </row>
    <row r="34" spans="2:3" ht="16.5">
      <c r="B34" s="308" t="s">
        <v>1307</v>
      </c>
      <c r="C34" s="308" t="s">
        <v>1308</v>
      </c>
    </row>
    <row r="35" spans="2:3" ht="16.5">
      <c r="B35" s="308" t="s">
        <v>1309</v>
      </c>
      <c r="C35" s="308" t="s">
        <v>1310</v>
      </c>
    </row>
    <row r="36" spans="2:3" ht="16.5">
      <c r="B36" s="308" t="s">
        <v>1311</v>
      </c>
      <c r="C36" s="308" t="s">
        <v>1312</v>
      </c>
    </row>
    <row r="37" spans="2:3" ht="16.5">
      <c r="B37" s="308" t="s">
        <v>1313</v>
      </c>
      <c r="C37" s="308" t="s">
        <v>1314</v>
      </c>
    </row>
    <row r="38" spans="2:3" ht="16.5">
      <c r="B38" s="308" t="s">
        <v>1315</v>
      </c>
      <c r="C38" s="308" t="s">
        <v>1316</v>
      </c>
    </row>
    <row r="39" spans="2:3" ht="16.5">
      <c r="B39" s="308" t="s">
        <v>1317</v>
      </c>
      <c r="C39" s="308" t="s">
        <v>1318</v>
      </c>
    </row>
    <row r="40" spans="2:3" ht="33">
      <c r="B40" s="308" t="s">
        <v>1319</v>
      </c>
      <c r="C40" s="308" t="s">
        <v>1320</v>
      </c>
    </row>
    <row r="41" spans="2:3" ht="33">
      <c r="B41" s="308" t="s">
        <v>1321</v>
      </c>
      <c r="C41" s="308" t="s">
        <v>1322</v>
      </c>
    </row>
    <row r="42" spans="2:3" ht="16.5">
      <c r="B42" s="308" t="s">
        <v>1323</v>
      </c>
      <c r="C42" s="308" t="s">
        <v>1324</v>
      </c>
    </row>
    <row r="43" spans="2:3" ht="16.5">
      <c r="B43" s="308" t="s">
        <v>1325</v>
      </c>
      <c r="C43" s="308" t="s">
        <v>1326</v>
      </c>
    </row>
    <row r="44" spans="2:3" ht="16.5">
      <c r="B44" s="308" t="s">
        <v>1327</v>
      </c>
      <c r="C44" s="308" t="s">
        <v>1328</v>
      </c>
    </row>
    <row r="45" spans="2:3" ht="16.5">
      <c r="B45" s="308" t="s">
        <v>1329</v>
      </c>
      <c r="C45" s="308" t="s">
        <v>1330</v>
      </c>
    </row>
    <row r="46" spans="2:3" ht="16.5">
      <c r="B46" s="308" t="s">
        <v>1331</v>
      </c>
      <c r="C46" s="308" t="s">
        <v>1332</v>
      </c>
    </row>
    <row r="47" spans="2:3" ht="16.5">
      <c r="B47" s="308" t="s">
        <v>1333</v>
      </c>
      <c r="C47" s="308" t="s">
        <v>1334</v>
      </c>
    </row>
    <row r="48" spans="2:3" ht="33">
      <c r="B48" s="308" t="s">
        <v>1335</v>
      </c>
      <c r="C48" s="308" t="s">
        <v>1336</v>
      </c>
    </row>
    <row r="49" spans="2:3" ht="33">
      <c r="B49" s="308" t="s">
        <v>1337</v>
      </c>
      <c r="C49" s="308" t="s">
        <v>1338</v>
      </c>
    </row>
    <row r="50" spans="2:3" ht="16.5">
      <c r="B50" s="308" t="s">
        <v>777</v>
      </c>
      <c r="C50" s="308" t="s">
        <v>1339</v>
      </c>
    </row>
    <row r="51" spans="2:3" ht="16.5">
      <c r="B51" s="308" t="s">
        <v>778</v>
      </c>
      <c r="C51" s="308" t="s">
        <v>1340</v>
      </c>
    </row>
    <row r="52" spans="2:3" ht="16.5">
      <c r="B52" s="308" t="s">
        <v>397</v>
      </c>
      <c r="C52" s="308" t="s">
        <v>1341</v>
      </c>
    </row>
    <row r="54" spans="2:3" ht="21.75" thickBot="1">
      <c r="B54" s="305" t="s">
        <v>1342</v>
      </c>
    </row>
    <row r="55" spans="2:3" ht="17.25" thickBot="1">
      <c r="B55" s="309" t="s">
        <v>1259</v>
      </c>
      <c r="C55" s="309" t="s">
        <v>1260</v>
      </c>
    </row>
    <row r="56" spans="2:3" ht="17.25" thickBot="1">
      <c r="B56" s="310" t="s">
        <v>1343</v>
      </c>
      <c r="C56" s="310" t="s">
        <v>1344</v>
      </c>
    </row>
    <row r="57" spans="2:3" ht="17.25" thickBot="1">
      <c r="B57" s="310" t="s">
        <v>1345</v>
      </c>
      <c r="C57" s="310" t="s">
        <v>1346</v>
      </c>
    </row>
    <row r="58" spans="2:3" ht="17.25" thickBot="1">
      <c r="B58" s="310" t="s">
        <v>1347</v>
      </c>
      <c r="C58" s="310" t="s">
        <v>1348</v>
      </c>
    </row>
    <row r="59" spans="2:3" ht="16.5">
      <c r="B59" s="354" t="s">
        <v>1349</v>
      </c>
      <c r="C59" s="310" t="s">
        <v>1350</v>
      </c>
    </row>
    <row r="60" spans="2:3">
      <c r="B60" s="355"/>
      <c r="C60" s="311"/>
    </row>
    <row r="61" spans="2:3" ht="16.5">
      <c r="B61" s="355"/>
      <c r="C61" s="312" t="s">
        <v>165</v>
      </c>
    </row>
    <row r="62" spans="2:3" ht="82.5">
      <c r="B62" s="355"/>
      <c r="C62" s="313" t="s">
        <v>1351</v>
      </c>
    </row>
    <row r="63" spans="2:3" ht="66.75" thickBot="1">
      <c r="B63" s="356"/>
      <c r="C63" s="313" t="s">
        <v>1352</v>
      </c>
    </row>
    <row r="64" spans="2:3" ht="17.25" thickBot="1">
      <c r="B64" s="310" t="s">
        <v>1353</v>
      </c>
      <c r="C64" s="310" t="s">
        <v>1354</v>
      </c>
    </row>
    <row r="65" spans="2:3" ht="17.25" thickBot="1">
      <c r="B65" s="310" t="s">
        <v>1355</v>
      </c>
      <c r="C65" s="310" t="s">
        <v>1273</v>
      </c>
    </row>
    <row r="66" spans="2:3" ht="17.25" thickBot="1">
      <c r="B66" s="310" t="s">
        <v>1356</v>
      </c>
      <c r="C66" s="310" t="s">
        <v>1357</v>
      </c>
    </row>
    <row r="67" spans="2:3" ht="17.25" thickBot="1">
      <c r="B67" s="310" t="s">
        <v>1358</v>
      </c>
      <c r="C67" s="310" t="s">
        <v>1359</v>
      </c>
    </row>
    <row r="68" spans="2:3" ht="17.25" thickBot="1">
      <c r="B68" s="310" t="s">
        <v>1360</v>
      </c>
      <c r="C68" s="310" t="s">
        <v>1361</v>
      </c>
    </row>
    <row r="69" spans="2:3" ht="17.25" thickBot="1">
      <c r="B69" s="310" t="s">
        <v>1362</v>
      </c>
      <c r="C69" s="310" t="s">
        <v>1363</v>
      </c>
    </row>
    <row r="70" spans="2:3" ht="17.25" thickBot="1">
      <c r="B70" s="310" t="s">
        <v>1364</v>
      </c>
      <c r="C70" s="310" t="s">
        <v>1365</v>
      </c>
    </row>
    <row r="71" spans="2:3" ht="17.25" thickBot="1">
      <c r="B71" s="310" t="s">
        <v>1366</v>
      </c>
      <c r="C71" s="310" t="s">
        <v>1367</v>
      </c>
    </row>
    <row r="72" spans="2:3" ht="33">
      <c r="B72" s="354" t="s">
        <v>1368</v>
      </c>
      <c r="C72" s="310" t="s">
        <v>1369</v>
      </c>
    </row>
    <row r="73" spans="2:3">
      <c r="B73" s="355"/>
      <c r="C73" s="311"/>
    </row>
    <row r="74" spans="2:3" ht="66.75" thickBot="1">
      <c r="B74" s="356"/>
      <c r="C74" s="308" t="s">
        <v>1370</v>
      </c>
    </row>
    <row r="75" spans="2:3" ht="17.25" thickBot="1">
      <c r="B75" s="310" t="s">
        <v>1371</v>
      </c>
      <c r="C75" s="310" t="s">
        <v>1372</v>
      </c>
    </row>
    <row r="76" spans="2:3" ht="17.25" thickBot="1">
      <c r="B76" s="310" t="s">
        <v>1373</v>
      </c>
      <c r="C76" s="310" t="s">
        <v>1374</v>
      </c>
    </row>
    <row r="77" spans="2:3" ht="17.25" thickBot="1">
      <c r="B77" s="310" t="s">
        <v>1375</v>
      </c>
      <c r="C77" s="310" t="s">
        <v>1376</v>
      </c>
    </row>
    <row r="78" spans="2:3" ht="17.25" thickBot="1">
      <c r="B78" s="310" t="s">
        <v>1377</v>
      </c>
      <c r="C78" s="310" t="s">
        <v>1378</v>
      </c>
    </row>
    <row r="79" spans="2:3" ht="17.25" thickBot="1">
      <c r="B79" s="310" t="s">
        <v>1379</v>
      </c>
      <c r="C79" s="310" t="s">
        <v>1380</v>
      </c>
    </row>
    <row r="80" spans="2:3" ht="17.25" thickBot="1">
      <c r="B80" s="310" t="s">
        <v>1381</v>
      </c>
      <c r="C80" s="310" t="s">
        <v>1382</v>
      </c>
    </row>
    <row r="81" spans="2:3" ht="17.25" thickBot="1">
      <c r="B81" s="310" t="s">
        <v>1383</v>
      </c>
      <c r="C81" s="310" t="s">
        <v>1384</v>
      </c>
    </row>
    <row r="82" spans="2:3" ht="17.25" thickBot="1">
      <c r="B82" s="310" t="s">
        <v>1385</v>
      </c>
      <c r="C82" s="310" t="s">
        <v>1386</v>
      </c>
    </row>
    <row r="83" spans="2:3" ht="17.25" thickBot="1">
      <c r="B83" s="310" t="s">
        <v>1387</v>
      </c>
      <c r="C83" s="310" t="s">
        <v>1388</v>
      </c>
    </row>
    <row r="84" spans="2:3" ht="17.25" thickBot="1">
      <c r="B84" s="310" t="s">
        <v>1389</v>
      </c>
      <c r="C84" s="310" t="s">
        <v>1390</v>
      </c>
    </row>
    <row r="85" spans="2:3" ht="17.25" thickBot="1">
      <c r="B85" s="310" t="s">
        <v>1391</v>
      </c>
      <c r="C85" s="310" t="s">
        <v>1392</v>
      </c>
    </row>
    <row r="86" spans="2:3" ht="17.25" thickBot="1">
      <c r="B86" s="310" t="s">
        <v>1393</v>
      </c>
      <c r="C86" s="310" t="s">
        <v>1394</v>
      </c>
    </row>
    <row r="87" spans="2:3" ht="33.75" thickBot="1">
      <c r="B87" s="310" t="s">
        <v>1395</v>
      </c>
      <c r="C87" s="310" t="s">
        <v>1396</v>
      </c>
    </row>
    <row r="88" spans="2:3" ht="17.25" thickBot="1">
      <c r="B88" s="310" t="s">
        <v>1397</v>
      </c>
      <c r="C88" s="310" t="s">
        <v>1398</v>
      </c>
    </row>
    <row r="89" spans="2:3" ht="17.25" thickBot="1">
      <c r="B89" s="310" t="s">
        <v>1399</v>
      </c>
      <c r="C89" s="310" t="s">
        <v>1400</v>
      </c>
    </row>
    <row r="90" spans="2:3" ht="17.25" thickBot="1">
      <c r="B90" s="310" t="s">
        <v>1401</v>
      </c>
      <c r="C90" s="310" t="s">
        <v>1402</v>
      </c>
    </row>
    <row r="91" spans="2:3" ht="17.25" thickBot="1">
      <c r="B91" s="310" t="s">
        <v>1403</v>
      </c>
      <c r="C91" s="310" t="s">
        <v>1404</v>
      </c>
    </row>
    <row r="92" spans="2:3" ht="50.25" thickBot="1">
      <c r="B92" s="310" t="s">
        <v>1405</v>
      </c>
      <c r="C92" s="310" t="s">
        <v>1406</v>
      </c>
    </row>
    <row r="93" spans="2:3" ht="33.75" thickBot="1">
      <c r="B93" s="310" t="s">
        <v>1407</v>
      </c>
      <c r="C93" s="310" t="s">
        <v>1408</v>
      </c>
    </row>
    <row r="94" spans="2:3" ht="33.75" thickBot="1">
      <c r="B94" s="310" t="s">
        <v>1409</v>
      </c>
      <c r="C94" s="310" t="s">
        <v>1410</v>
      </c>
    </row>
    <row r="95" spans="2:3" ht="33.75" thickBot="1">
      <c r="B95" s="310" t="s">
        <v>1411</v>
      </c>
      <c r="C95" s="310" t="s">
        <v>1412</v>
      </c>
    </row>
    <row r="96" spans="2:3" ht="50.25" thickBot="1">
      <c r="B96" s="310" t="s">
        <v>1413</v>
      </c>
      <c r="C96" s="310" t="s">
        <v>1414</v>
      </c>
    </row>
    <row r="97" spans="2:3" ht="17.25" thickBot="1">
      <c r="B97" s="310" t="s">
        <v>1415</v>
      </c>
      <c r="C97" s="310" t="s">
        <v>1416</v>
      </c>
    </row>
    <row r="98" spans="2:3" ht="17.25" thickBot="1">
      <c r="B98" s="310" t="s">
        <v>1417</v>
      </c>
      <c r="C98" s="310" t="s">
        <v>1418</v>
      </c>
    </row>
    <row r="99" spans="2:3" ht="33.75" thickBot="1">
      <c r="B99" s="310" t="s">
        <v>1419</v>
      </c>
      <c r="C99" s="310" t="s">
        <v>1420</v>
      </c>
    </row>
    <row r="100" spans="2:3" ht="17.25" thickBot="1">
      <c r="B100" s="310" t="s">
        <v>1421</v>
      </c>
      <c r="C100" s="310" t="s">
        <v>1422</v>
      </c>
    </row>
    <row r="101" spans="2:3" ht="17.25" thickBot="1">
      <c r="B101" s="310" t="s">
        <v>1423</v>
      </c>
      <c r="C101" s="310" t="s">
        <v>1424</v>
      </c>
    </row>
    <row r="102" spans="2:3" ht="33.75" thickBot="1">
      <c r="B102" s="310" t="s">
        <v>1425</v>
      </c>
      <c r="C102" s="310" t="s">
        <v>1426</v>
      </c>
    </row>
    <row r="103" spans="2:3" ht="33.75" thickBot="1">
      <c r="B103" s="310" t="s">
        <v>1427</v>
      </c>
      <c r="C103" s="310" t="s">
        <v>1428</v>
      </c>
    </row>
    <row r="104" spans="2:3" ht="33.75" thickBot="1">
      <c r="B104" s="310" t="s">
        <v>1429</v>
      </c>
      <c r="C104" s="310" t="s">
        <v>1430</v>
      </c>
    </row>
    <row r="105" spans="2:3" ht="33.75" thickBot="1">
      <c r="B105" s="310" t="s">
        <v>1431</v>
      </c>
      <c r="C105" s="310" t="s">
        <v>1432</v>
      </c>
    </row>
    <row r="106" spans="2:3" ht="17.25" thickBot="1">
      <c r="B106" s="310" t="s">
        <v>1433</v>
      </c>
      <c r="C106" s="310" t="s">
        <v>1434</v>
      </c>
    </row>
    <row r="107" spans="2:3" ht="33.75" thickBot="1">
      <c r="B107" s="310" t="s">
        <v>1435</v>
      </c>
      <c r="C107" s="310" t="s">
        <v>1436</v>
      </c>
    </row>
    <row r="108" spans="2:3" ht="17.25" thickBot="1">
      <c r="B108" s="310" t="s">
        <v>1437</v>
      </c>
      <c r="C108" s="310" t="s">
        <v>1438</v>
      </c>
    </row>
    <row r="109" spans="2:3" ht="17.25" thickBot="1">
      <c r="B109" s="310" t="s">
        <v>1439</v>
      </c>
      <c r="C109" s="310" t="s">
        <v>1440</v>
      </c>
    </row>
    <row r="110" spans="2:3" ht="33.75" thickBot="1">
      <c r="B110" s="310" t="s">
        <v>1441</v>
      </c>
      <c r="C110" s="310" t="s">
        <v>1442</v>
      </c>
    </row>
    <row r="111" spans="2:3" ht="17.25" thickBot="1">
      <c r="B111" s="314" t="s">
        <v>1443</v>
      </c>
      <c r="C111" s="314" t="s">
        <v>1444</v>
      </c>
    </row>
    <row r="113" spans="2:3" ht="21">
      <c r="B113" s="305" t="s">
        <v>1445</v>
      </c>
    </row>
    <row r="114" spans="2:3" ht="16.5">
      <c r="B114" s="307" t="s">
        <v>1259</v>
      </c>
      <c r="C114" s="307" t="s">
        <v>1260</v>
      </c>
    </row>
    <row r="115" spans="2:3" ht="16.5">
      <c r="B115" s="308" t="s">
        <v>1446</v>
      </c>
      <c r="C115" s="308" t="s">
        <v>1447</v>
      </c>
    </row>
    <row r="116" spans="2:3" ht="16.5">
      <c r="B116" s="308" t="s">
        <v>1264</v>
      </c>
      <c r="C116" s="308" t="s">
        <v>1448</v>
      </c>
    </row>
    <row r="117" spans="2:3" ht="16.5">
      <c r="B117" s="308" t="s">
        <v>1449</v>
      </c>
      <c r="C117" s="308" t="s">
        <v>1450</v>
      </c>
    </row>
    <row r="118" spans="2:3" ht="16.5">
      <c r="B118" s="308" t="s">
        <v>1451</v>
      </c>
      <c r="C118" s="308" t="s">
        <v>1452</v>
      </c>
    </row>
    <row r="119" spans="2:3" ht="16.5">
      <c r="B119" s="308" t="s">
        <v>742</v>
      </c>
      <c r="C119" s="308" t="s">
        <v>1453</v>
      </c>
    </row>
    <row r="120" spans="2:3" ht="16.5">
      <c r="B120" s="308" t="s">
        <v>322</v>
      </c>
      <c r="C120" s="308" t="s">
        <v>1454</v>
      </c>
    </row>
    <row r="121" spans="2:3" ht="16.5">
      <c r="B121" s="308" t="s">
        <v>321</v>
      </c>
      <c r="C121" s="308" t="s">
        <v>1455</v>
      </c>
    </row>
    <row r="122" spans="2:3" ht="16.5">
      <c r="B122" s="308" t="s">
        <v>1456</v>
      </c>
      <c r="C122" s="308" t="s">
        <v>1457</v>
      </c>
    </row>
    <row r="123" spans="2:3" ht="16.5">
      <c r="B123" s="308" t="s">
        <v>1458</v>
      </c>
      <c r="C123" s="308" t="s">
        <v>1459</v>
      </c>
    </row>
    <row r="124" spans="2:3" ht="16.5">
      <c r="B124" s="308" t="s">
        <v>1315</v>
      </c>
      <c r="C124" s="308" t="s">
        <v>1460</v>
      </c>
    </row>
    <row r="125" spans="2:3" ht="16.5">
      <c r="B125" s="308" t="s">
        <v>1313</v>
      </c>
      <c r="C125" s="308" t="s">
        <v>1461</v>
      </c>
    </row>
    <row r="126" spans="2:3" ht="49.5">
      <c r="B126" s="308" t="s">
        <v>1462</v>
      </c>
      <c r="C126" s="308" t="s">
        <v>1463</v>
      </c>
    </row>
    <row r="127" spans="2:3" ht="33">
      <c r="B127" s="308" t="s">
        <v>1464</v>
      </c>
      <c r="C127" s="308" t="s">
        <v>1465</v>
      </c>
    </row>
    <row r="129" spans="2:3" ht="21">
      <c r="B129" s="305" t="s">
        <v>1466</v>
      </c>
    </row>
    <row r="130" spans="2:3" ht="16.5">
      <c r="B130" s="307" t="s">
        <v>1259</v>
      </c>
      <c r="C130" s="307" t="s">
        <v>1260</v>
      </c>
    </row>
    <row r="131" spans="2:3" ht="16.5">
      <c r="B131" s="308" t="s">
        <v>1276</v>
      </c>
      <c r="C131" s="308" t="s">
        <v>1467</v>
      </c>
    </row>
    <row r="132" spans="2:3" ht="16.5">
      <c r="B132" s="308" t="s">
        <v>1468</v>
      </c>
      <c r="C132" s="308" t="s">
        <v>1469</v>
      </c>
    </row>
    <row r="133" spans="2:3" ht="16.5">
      <c r="B133" s="308" t="s">
        <v>1470</v>
      </c>
      <c r="C133" s="308" t="s">
        <v>1471</v>
      </c>
    </row>
    <row r="134" spans="2:3" ht="16.5">
      <c r="B134" s="308" t="s">
        <v>1472</v>
      </c>
      <c r="C134" s="308" t="s">
        <v>1473</v>
      </c>
    </row>
    <row r="135" spans="2:3" ht="16.5">
      <c r="B135" s="308" t="s">
        <v>58</v>
      </c>
      <c r="C135" s="308" t="s">
        <v>1474</v>
      </c>
    </row>
    <row r="136" spans="2:3" ht="16.5">
      <c r="B136" s="308" t="s">
        <v>1468</v>
      </c>
      <c r="C136" s="308" t="s">
        <v>1475</v>
      </c>
    </row>
    <row r="137" spans="2:3" ht="33">
      <c r="B137" s="308" t="s">
        <v>1286</v>
      </c>
      <c r="C137" s="308" t="s">
        <v>1476</v>
      </c>
    </row>
    <row r="138" spans="2:3" ht="33">
      <c r="B138" s="308" t="s">
        <v>743</v>
      </c>
      <c r="C138" s="308" t="s">
        <v>1477</v>
      </c>
    </row>
    <row r="139" spans="2:3" ht="33">
      <c r="B139" s="308" t="s">
        <v>986</v>
      </c>
      <c r="C139" s="308" t="s">
        <v>1478</v>
      </c>
    </row>
    <row r="140" spans="2:3" ht="33">
      <c r="B140" s="308" t="s">
        <v>742</v>
      </c>
      <c r="C140" s="308" t="s">
        <v>1479</v>
      </c>
    </row>
    <row r="142" spans="2:3" ht="21">
      <c r="B142" s="305" t="s">
        <v>1480</v>
      </c>
    </row>
    <row r="143" spans="2:3" ht="16.5">
      <c r="B143" s="307" t="s">
        <v>1259</v>
      </c>
      <c r="C143" s="307" t="s">
        <v>1260</v>
      </c>
    </row>
    <row r="144" spans="2:3" ht="16.5">
      <c r="B144" s="308" t="s">
        <v>1481</v>
      </c>
      <c r="C144" s="308" t="s">
        <v>1482</v>
      </c>
    </row>
    <row r="145" spans="2:3" ht="16.5">
      <c r="B145" s="308" t="s">
        <v>1483</v>
      </c>
      <c r="C145" s="308" t="s">
        <v>1484</v>
      </c>
    </row>
    <row r="146" spans="2:3" ht="16.5">
      <c r="B146" s="308" t="s">
        <v>1485</v>
      </c>
      <c r="C146" s="308" t="s">
        <v>1484</v>
      </c>
    </row>
    <row r="147" spans="2:3" ht="16.5">
      <c r="B147" s="308" t="s">
        <v>1486</v>
      </c>
      <c r="C147" s="308" t="s">
        <v>1487</v>
      </c>
    </row>
    <row r="148" spans="2:3" ht="16.5">
      <c r="B148" s="308" t="s">
        <v>1488</v>
      </c>
      <c r="C148" s="308" t="s">
        <v>1489</v>
      </c>
    </row>
    <row r="149" spans="2:3" ht="16.5">
      <c r="B149" s="308" t="s">
        <v>1490</v>
      </c>
      <c r="C149" s="308" t="s">
        <v>1491</v>
      </c>
    </row>
    <row r="150" spans="2:3" ht="16.5">
      <c r="B150" s="308" t="s">
        <v>1492</v>
      </c>
      <c r="C150" s="308" t="s">
        <v>1493</v>
      </c>
    </row>
    <row r="151" spans="2:3" ht="16.5">
      <c r="B151" s="308" t="s">
        <v>1494</v>
      </c>
      <c r="C151" s="308" t="s">
        <v>1495</v>
      </c>
    </row>
    <row r="152" spans="2:3" ht="16.5">
      <c r="B152" s="308" t="s">
        <v>1496</v>
      </c>
      <c r="C152" s="308" t="s">
        <v>1497</v>
      </c>
    </row>
    <row r="153" spans="2:3" ht="16.5">
      <c r="B153" s="308" t="s">
        <v>1498</v>
      </c>
      <c r="C153" s="308" t="s">
        <v>1499</v>
      </c>
    </row>
    <row r="154" spans="2:3" ht="16.5">
      <c r="B154" s="308" t="s">
        <v>1500</v>
      </c>
      <c r="C154" s="308" t="s">
        <v>1501</v>
      </c>
    </row>
    <row r="155" spans="2:3" ht="16.5">
      <c r="B155" s="308" t="s">
        <v>1502</v>
      </c>
      <c r="C155" s="308" t="s">
        <v>1503</v>
      </c>
    </row>
    <row r="156" spans="2:3" ht="16.5">
      <c r="B156" s="308" t="s">
        <v>1288</v>
      </c>
      <c r="C156" s="308" t="s">
        <v>1504</v>
      </c>
    </row>
    <row r="157" spans="2:3" ht="16.5">
      <c r="B157" s="308" t="s">
        <v>1294</v>
      </c>
      <c r="C157" s="308" t="s">
        <v>1505</v>
      </c>
    </row>
    <row r="158" spans="2:3" ht="16.5">
      <c r="B158" s="308" t="s">
        <v>1506</v>
      </c>
      <c r="C158" s="308" t="s">
        <v>1507</v>
      </c>
    </row>
    <row r="159" spans="2:3" ht="16.5">
      <c r="B159" s="308" t="s">
        <v>1292</v>
      </c>
      <c r="C159" s="308" t="s">
        <v>1508</v>
      </c>
    </row>
    <row r="160" spans="2:3" ht="16.5">
      <c r="B160" s="308" t="s">
        <v>986</v>
      </c>
      <c r="C160" s="308" t="s">
        <v>1508</v>
      </c>
    </row>
    <row r="161" spans="2:3" ht="33">
      <c r="B161" s="308" t="s">
        <v>777</v>
      </c>
      <c r="C161" s="308" t="s">
        <v>1509</v>
      </c>
    </row>
    <row r="162" spans="2:3" ht="33">
      <c r="B162" s="308" t="s">
        <v>778</v>
      </c>
      <c r="C162" s="308" t="s">
        <v>1510</v>
      </c>
    </row>
    <row r="163" spans="2:3" ht="16.5">
      <c r="B163" s="308" t="s">
        <v>358</v>
      </c>
      <c r="C163" s="308" t="s">
        <v>1511</v>
      </c>
    </row>
    <row r="164" spans="2:3" ht="16.5">
      <c r="B164" s="308" t="s">
        <v>357</v>
      </c>
      <c r="C164" s="308" t="s">
        <v>1512</v>
      </c>
    </row>
    <row r="165" spans="2:3" ht="16.5">
      <c r="B165" s="308" t="s">
        <v>1513</v>
      </c>
      <c r="C165" s="308" t="s">
        <v>1514</v>
      </c>
    </row>
    <row r="167" spans="2:3" ht="21">
      <c r="B167" s="305" t="s">
        <v>1515</v>
      </c>
    </row>
    <row r="168" spans="2:3" ht="16.5">
      <c r="B168" s="307" t="s">
        <v>1259</v>
      </c>
      <c r="C168" s="307" t="s">
        <v>1260</v>
      </c>
    </row>
    <row r="169" spans="2:3" ht="16.5">
      <c r="B169" s="308" t="s">
        <v>1516</v>
      </c>
      <c r="C169" s="308" t="s">
        <v>1416</v>
      </c>
    </row>
    <row r="170" spans="2:3" ht="16.5">
      <c r="B170" s="308" t="s">
        <v>1517</v>
      </c>
      <c r="C170" s="308" t="s">
        <v>1518</v>
      </c>
    </row>
    <row r="171" spans="2:3" ht="16.5">
      <c r="B171" s="308" t="s">
        <v>1519</v>
      </c>
      <c r="C171" s="308" t="s">
        <v>1520</v>
      </c>
    </row>
    <row r="172" spans="2:3" ht="16.5">
      <c r="B172" s="308" t="s">
        <v>1521</v>
      </c>
      <c r="C172" s="308" t="s">
        <v>1522</v>
      </c>
    </row>
    <row r="173" spans="2:3" ht="16.5">
      <c r="B173" s="308" t="s">
        <v>1523</v>
      </c>
      <c r="C173" s="308" t="s">
        <v>1524</v>
      </c>
    </row>
    <row r="175" spans="2:3" ht="21.75" thickBot="1">
      <c r="B175" s="305" t="s">
        <v>1525</v>
      </c>
    </row>
    <row r="176" spans="2:3" ht="17.25" thickBot="1">
      <c r="B176" s="309" t="s">
        <v>1259</v>
      </c>
      <c r="C176" s="309" t="s">
        <v>1260</v>
      </c>
    </row>
    <row r="177" spans="2:3" ht="33.75" thickBot="1">
      <c r="B177" s="310" t="s">
        <v>1526</v>
      </c>
      <c r="C177" s="310" t="s">
        <v>1527</v>
      </c>
    </row>
    <row r="178" spans="2:3" ht="33.75" thickBot="1">
      <c r="B178" s="310" t="s">
        <v>1528</v>
      </c>
      <c r="C178" s="310" t="s">
        <v>1529</v>
      </c>
    </row>
    <row r="179" spans="2:3" ht="33.75" thickBot="1">
      <c r="B179" s="310" t="s">
        <v>1530</v>
      </c>
      <c r="C179" s="310" t="s">
        <v>1531</v>
      </c>
    </row>
    <row r="180" spans="2:3" ht="33.75" thickBot="1">
      <c r="B180" s="310" t="s">
        <v>1532</v>
      </c>
      <c r="C180" s="310" t="s">
        <v>1533</v>
      </c>
    </row>
    <row r="181" spans="2:3" ht="33.75" thickBot="1">
      <c r="B181" s="314" t="s">
        <v>1534</v>
      </c>
      <c r="C181" s="314" t="s">
        <v>1535</v>
      </c>
    </row>
    <row r="183" spans="2:3" ht="21">
      <c r="B183" s="305" t="s">
        <v>1536</v>
      </c>
    </row>
    <row r="184" spans="2:3" ht="21.75" thickBot="1">
      <c r="B184" s="315"/>
    </row>
    <row r="185" spans="2:3" ht="17.25" thickBot="1">
      <c r="B185" s="309" t="s">
        <v>1259</v>
      </c>
      <c r="C185" s="309" t="s">
        <v>1260</v>
      </c>
    </row>
    <row r="186" spans="2:3" ht="17.25" thickBot="1">
      <c r="B186" s="310" t="s">
        <v>1537</v>
      </c>
      <c r="C186" s="310" t="s">
        <v>1538</v>
      </c>
    </row>
    <row r="187" spans="2:3" ht="17.25" thickBot="1">
      <c r="B187" s="310" t="s">
        <v>986</v>
      </c>
      <c r="C187" s="310" t="s">
        <v>1539</v>
      </c>
    </row>
    <row r="188" spans="2:3" ht="33.75" thickBot="1">
      <c r="B188" s="314" t="s">
        <v>1540</v>
      </c>
      <c r="C188" s="314" t="s">
        <v>1541</v>
      </c>
    </row>
    <row r="189" spans="2:3" ht="21">
      <c r="B189" s="305" t="s">
        <v>1542</v>
      </c>
    </row>
    <row r="190" spans="2:3">
      <c r="B190" s="316" t="s">
        <v>1543</v>
      </c>
    </row>
    <row r="191" spans="2:3">
      <c r="B191" s="316" t="s">
        <v>1544</v>
      </c>
    </row>
    <row r="192" spans="2:3">
      <c r="B192" s="316" t="s">
        <v>1545</v>
      </c>
    </row>
    <row r="193" spans="2:2">
      <c r="B193" s="316" t="s">
        <v>1546</v>
      </c>
    </row>
    <row r="194" spans="2:2" ht="16.5">
      <c r="B194" s="317" t="s">
        <v>1547</v>
      </c>
    </row>
  </sheetData>
  <mergeCells count="2">
    <mergeCell ref="B59:B63"/>
    <mergeCell ref="B72:B74"/>
  </mergeCells>
  <hyperlinks>
    <hyperlink ref="B190" r:id="rId1" display="https://support.microsoft.com/it-it/help/13805"/>
    <hyperlink ref="B191" r:id="rId2" display="https://support.microsoft.com/it-it/help/13810"/>
    <hyperlink ref="B192" r:id="rId3" display="https://support.microsoft.com/it-it/help/13813"/>
    <hyperlink ref="B193" r:id="rId4" display="https://support.microsoft.com/it-it/help/13781"/>
    <hyperlink ref="A1" location="Copertina!A1" display="Vai alla Copertina"/>
  </hyperlinks>
  <pageMargins left="0.7" right="0.7" top="0.75" bottom="0.75" header="0.3" footer="0.3"/>
</worksheet>
</file>

<file path=xl/worksheets/sheet11.xml><?xml version="1.0" encoding="utf-8"?>
<worksheet xmlns="http://schemas.openxmlformats.org/spreadsheetml/2006/main" xmlns:r="http://schemas.openxmlformats.org/officeDocument/2006/relationships">
  <sheetPr codeName="Foglio4"/>
  <dimension ref="A1:C2016"/>
  <sheetViews>
    <sheetView showGridLines="0" workbookViewId="0">
      <pane ySplit="3" topLeftCell="A36" activePane="bottomLeft" state="frozen"/>
      <selection pane="bottomLeft"/>
    </sheetView>
  </sheetViews>
  <sheetFormatPr defaultRowHeight="15"/>
  <cols>
    <col min="1" max="1" width="12" style="303" customWidth="1"/>
    <col min="2" max="2" width="107.85546875" style="338" customWidth="1"/>
    <col min="3" max="3" width="57.7109375" style="319" customWidth="1"/>
    <col min="4" max="16384" width="9.140625" style="303"/>
  </cols>
  <sheetData>
    <row r="1" spans="1:3" ht="29.25">
      <c r="A1" s="341" t="s">
        <v>622</v>
      </c>
      <c r="B1" s="340" t="s">
        <v>1549</v>
      </c>
      <c r="C1" s="339" t="s">
        <v>1550</v>
      </c>
    </row>
    <row r="2" spans="1:3" ht="30">
      <c r="B2" s="320" t="s">
        <v>1551</v>
      </c>
    </row>
    <row r="3" spans="1:3" ht="20.25">
      <c r="B3" s="321" t="s">
        <v>1552</v>
      </c>
    </row>
    <row r="5" spans="1:3" ht="60.75">
      <c r="B5" s="322" t="s">
        <v>1553</v>
      </c>
    </row>
    <row r="6" spans="1:3">
      <c r="B6" s="318"/>
    </row>
    <row r="7" spans="1:3" ht="60.75">
      <c r="B7" s="323" t="s">
        <v>1554</v>
      </c>
    </row>
    <row r="8" spans="1:3">
      <c r="B8" s="318"/>
    </row>
    <row r="9" spans="1:3" ht="15.75" thickBot="1">
      <c r="B9" s="324" t="s">
        <v>1555</v>
      </c>
    </row>
    <row r="10" spans="1:3">
      <c r="B10" s="318"/>
    </row>
    <row r="11" spans="1:3" ht="60.75">
      <c r="B11" s="322" t="s">
        <v>1556</v>
      </c>
    </row>
    <row r="12" spans="1:3">
      <c r="B12" s="318"/>
    </row>
    <row r="13" spans="1:3" ht="60.75">
      <c r="B13" s="323" t="s">
        <v>1557</v>
      </c>
    </row>
    <row r="14" spans="1:3">
      <c r="B14" s="318"/>
    </row>
    <row r="15" spans="1:3" ht="26.25">
      <c r="B15" s="325" t="s">
        <v>1558</v>
      </c>
    </row>
    <row r="16" spans="1:3" s="319" customFormat="1">
      <c r="A16" s="303"/>
      <c r="B16" s="318"/>
    </row>
    <row r="17" spans="1:2" s="319" customFormat="1" ht="20.25">
      <c r="A17" s="303"/>
      <c r="B17" s="323" t="s">
        <v>1559</v>
      </c>
    </row>
    <row r="18" spans="1:2" s="319" customFormat="1">
      <c r="A18" s="303"/>
      <c r="B18" s="326"/>
    </row>
    <row r="19" spans="1:2" s="319" customFormat="1" ht="60.75">
      <c r="A19" s="303"/>
      <c r="B19" s="327" t="s">
        <v>1560</v>
      </c>
    </row>
    <row r="20" spans="1:2" s="319" customFormat="1">
      <c r="A20" s="303"/>
      <c r="B20" s="326"/>
    </row>
    <row r="21" spans="1:2" s="319" customFormat="1" ht="81">
      <c r="A21" s="303"/>
      <c r="B21" s="327" t="s">
        <v>1561</v>
      </c>
    </row>
    <row r="22" spans="1:2" s="319" customFormat="1">
      <c r="A22" s="303"/>
      <c r="B22" s="318"/>
    </row>
    <row r="23" spans="1:2" s="319" customFormat="1" ht="20.25">
      <c r="A23" s="303"/>
      <c r="B23" s="323" t="s">
        <v>1562</v>
      </c>
    </row>
    <row r="24" spans="1:2" s="319" customFormat="1">
      <c r="A24" s="303"/>
      <c r="B24" s="318"/>
    </row>
    <row r="25" spans="1:2" s="319" customFormat="1" ht="60.75">
      <c r="A25" s="303"/>
      <c r="B25" s="322" t="s">
        <v>1563</v>
      </c>
    </row>
    <row r="26" spans="1:2" s="319" customFormat="1">
      <c r="A26" s="303"/>
      <c r="B26" s="318"/>
    </row>
    <row r="27" spans="1:2" s="319" customFormat="1" ht="202.5">
      <c r="A27" s="303"/>
      <c r="B27" s="322" t="s">
        <v>1564</v>
      </c>
    </row>
    <row r="28" spans="1:2" s="319" customFormat="1">
      <c r="A28" s="303"/>
      <c r="B28" s="318"/>
    </row>
    <row r="29" spans="1:2" s="319" customFormat="1" ht="20.25">
      <c r="A29" s="303"/>
      <c r="B29" s="323" t="s">
        <v>1565</v>
      </c>
    </row>
    <row r="30" spans="1:2" s="319" customFormat="1">
      <c r="A30" s="303"/>
      <c r="B30" s="318"/>
    </row>
    <row r="31" spans="1:2" s="319" customFormat="1" ht="141.75">
      <c r="A31" s="303"/>
      <c r="B31" s="322" t="s">
        <v>1566</v>
      </c>
    </row>
    <row r="32" spans="1:2" ht="20.25">
      <c r="B32" s="322"/>
    </row>
    <row r="33" spans="2:3" ht="20.25">
      <c r="B33" s="322"/>
    </row>
    <row r="34" spans="2:3">
      <c r="B34" s="318"/>
    </row>
    <row r="35" spans="2:3" ht="101.25">
      <c r="B35" s="322" t="s">
        <v>1567</v>
      </c>
    </row>
    <row r="36" spans="2:3">
      <c r="B36" s="326"/>
    </row>
    <row r="37" spans="2:3" ht="40.5">
      <c r="B37" s="327" t="s">
        <v>1568</v>
      </c>
    </row>
    <row r="38" spans="2:3">
      <c r="B38" s="326"/>
    </row>
    <row r="39" spans="2:3" ht="60.75">
      <c r="B39" s="342" t="s">
        <v>1569</v>
      </c>
    </row>
    <row r="41" spans="2:3" ht="20.25">
      <c r="B41" s="328" t="s">
        <v>1570</v>
      </c>
    </row>
    <row r="43" spans="2:3" ht="20.25">
      <c r="B43" s="329" t="s">
        <v>1571</v>
      </c>
    </row>
    <row r="45" spans="2:3" ht="20.25">
      <c r="B45" s="353" t="s">
        <v>1572</v>
      </c>
      <c r="C45" s="353" t="s">
        <v>1573</v>
      </c>
    </row>
    <row r="46" spans="2:3" ht="40.5">
      <c r="B46" s="322" t="s">
        <v>1574</v>
      </c>
      <c r="C46" s="322" t="s">
        <v>1575</v>
      </c>
    </row>
    <row r="47" spans="2:3" ht="20.25">
      <c r="B47" s="322" t="s">
        <v>1576</v>
      </c>
      <c r="C47" s="322" t="s">
        <v>1577</v>
      </c>
    </row>
    <row r="48" spans="2:3" ht="40.5">
      <c r="B48" s="322" t="s">
        <v>1578</v>
      </c>
      <c r="C48" s="322" t="s">
        <v>1579</v>
      </c>
    </row>
    <row r="49" spans="2:3" ht="40.5">
      <c r="B49" s="322" t="s">
        <v>1580</v>
      </c>
      <c r="C49" s="322" t="s">
        <v>405</v>
      </c>
    </row>
    <row r="50" spans="2:3" ht="40.5">
      <c r="B50" s="322" t="s">
        <v>1581</v>
      </c>
      <c r="C50" s="322" t="s">
        <v>960</v>
      </c>
    </row>
    <row r="51" spans="2:3" ht="40.5">
      <c r="B51" s="322" t="s">
        <v>1582</v>
      </c>
      <c r="C51" s="322" t="s">
        <v>618</v>
      </c>
    </row>
    <row r="52" spans="2:3" ht="40.5">
      <c r="B52" s="322" t="s">
        <v>1583</v>
      </c>
      <c r="C52" s="322" t="s">
        <v>544</v>
      </c>
    </row>
    <row r="53" spans="2:3" ht="40.5">
      <c r="B53" s="322" t="s">
        <v>1584</v>
      </c>
      <c r="C53" s="322" t="s">
        <v>404</v>
      </c>
    </row>
    <row r="54" spans="2:3" ht="60.75">
      <c r="B54" s="322" t="s">
        <v>1585</v>
      </c>
      <c r="C54" s="322" t="s">
        <v>1586</v>
      </c>
    </row>
    <row r="56" spans="2:3">
      <c r="B56" s="330" t="s">
        <v>1587</v>
      </c>
    </row>
    <row r="58" spans="2:3" ht="20.25">
      <c r="B58" s="328" t="s">
        <v>1588</v>
      </c>
    </row>
    <row r="60" spans="2:3" ht="20.25">
      <c r="B60" s="323" t="s">
        <v>1572</v>
      </c>
      <c r="C60" s="323" t="s">
        <v>1573</v>
      </c>
    </row>
    <row r="61" spans="2:3" ht="60.75">
      <c r="B61" s="322" t="s">
        <v>1589</v>
      </c>
      <c r="C61" s="322" t="s">
        <v>1590</v>
      </c>
    </row>
    <row r="62" spans="2:3" ht="20.25">
      <c r="B62" s="322" t="s">
        <v>1591</v>
      </c>
      <c r="C62" s="322" t="s">
        <v>1062</v>
      </c>
    </row>
    <row r="63" spans="2:3" ht="40.5">
      <c r="B63" s="322" t="s">
        <v>1592</v>
      </c>
      <c r="C63" s="322" t="s">
        <v>1593</v>
      </c>
    </row>
    <row r="64" spans="2:3" ht="20.25">
      <c r="B64" s="322" t="s">
        <v>1594</v>
      </c>
      <c r="C64" s="322" t="s">
        <v>286</v>
      </c>
    </row>
    <row r="65" spans="2:3" ht="20.25">
      <c r="B65" s="322" t="s">
        <v>1595</v>
      </c>
      <c r="C65" s="322" t="s">
        <v>1596</v>
      </c>
    </row>
    <row r="66" spans="2:3" ht="20.25">
      <c r="B66" s="322" t="s">
        <v>1597</v>
      </c>
      <c r="C66" s="322" t="s">
        <v>1598</v>
      </c>
    </row>
    <row r="67" spans="2:3" ht="20.25">
      <c r="B67" s="322" t="s">
        <v>1599</v>
      </c>
      <c r="C67" s="322" t="s">
        <v>1596</v>
      </c>
    </row>
    <row r="68" spans="2:3" ht="20.25">
      <c r="B68" s="322" t="s">
        <v>1600</v>
      </c>
      <c r="C68" s="322" t="s">
        <v>1601</v>
      </c>
    </row>
    <row r="69" spans="2:3" ht="20.25">
      <c r="B69" s="322" t="s">
        <v>1602</v>
      </c>
      <c r="C69" s="322" t="s">
        <v>1603</v>
      </c>
    </row>
    <row r="70" spans="2:3" ht="20.25">
      <c r="B70" s="322"/>
      <c r="C70" s="318"/>
    </row>
    <row r="71" spans="2:3" ht="20.25">
      <c r="B71" s="322"/>
      <c r="C71" s="322" t="s">
        <v>1604</v>
      </c>
    </row>
    <row r="72" spans="2:3" ht="20.25">
      <c r="B72" s="322" t="s">
        <v>1605</v>
      </c>
      <c r="C72" s="322" t="s">
        <v>1606</v>
      </c>
    </row>
    <row r="74" spans="2:3">
      <c r="B74" s="330" t="s">
        <v>1587</v>
      </c>
    </row>
    <row r="76" spans="2:3" ht="20.25">
      <c r="B76" s="328" t="s">
        <v>1607</v>
      </c>
    </row>
    <row r="78" spans="2:3" ht="20.25">
      <c r="B78" s="329" t="s">
        <v>1608</v>
      </c>
    </row>
    <row r="80" spans="2:3" ht="20.25">
      <c r="B80" s="323" t="s">
        <v>1572</v>
      </c>
      <c r="C80" s="323" t="s">
        <v>1573</v>
      </c>
    </row>
    <row r="81" spans="2:3" ht="20.25">
      <c r="B81" s="322" t="s">
        <v>1609</v>
      </c>
      <c r="C81" s="322" t="s">
        <v>1610</v>
      </c>
    </row>
    <row r="82" spans="2:3" ht="20.25">
      <c r="B82" s="322" t="s">
        <v>1611</v>
      </c>
      <c r="C82" s="322" t="s">
        <v>1612</v>
      </c>
    </row>
    <row r="83" spans="2:3" ht="20.25">
      <c r="B83" s="322" t="s">
        <v>1613</v>
      </c>
      <c r="C83" s="322" t="s">
        <v>1579</v>
      </c>
    </row>
    <row r="84" spans="2:3" ht="20.25">
      <c r="B84" s="322" t="s">
        <v>1614</v>
      </c>
      <c r="C84" s="322" t="s">
        <v>536</v>
      </c>
    </row>
    <row r="85" spans="2:3" ht="20.25">
      <c r="B85" s="322" t="s">
        <v>1615</v>
      </c>
      <c r="C85" s="322" t="s">
        <v>1078</v>
      </c>
    </row>
    <row r="86" spans="2:3" ht="20.25">
      <c r="B86" s="322" t="s">
        <v>1616</v>
      </c>
      <c r="C86" s="322" t="s">
        <v>365</v>
      </c>
    </row>
    <row r="87" spans="2:3" ht="20.25">
      <c r="B87" s="322" t="s">
        <v>1617</v>
      </c>
      <c r="C87" s="322" t="s">
        <v>201</v>
      </c>
    </row>
    <row r="88" spans="2:3" ht="20.25">
      <c r="B88" s="322" t="s">
        <v>1618</v>
      </c>
      <c r="C88" s="322" t="s">
        <v>1075</v>
      </c>
    </row>
    <row r="89" spans="2:3" ht="20.25">
      <c r="B89" s="322" t="s">
        <v>1619</v>
      </c>
      <c r="C89" s="322" t="s">
        <v>1620</v>
      </c>
    </row>
    <row r="90" spans="2:3" ht="20.25">
      <c r="B90" s="322" t="s">
        <v>1621</v>
      </c>
      <c r="C90" s="322" t="s">
        <v>363</v>
      </c>
    </row>
    <row r="91" spans="2:3" ht="20.25">
      <c r="B91" s="322" t="s">
        <v>1622</v>
      </c>
      <c r="C91" s="322" t="s">
        <v>405</v>
      </c>
    </row>
    <row r="92" spans="2:3" ht="20.25">
      <c r="B92" s="322" t="s">
        <v>1623</v>
      </c>
      <c r="C92" s="322" t="s">
        <v>532</v>
      </c>
    </row>
    <row r="93" spans="2:3" ht="20.25">
      <c r="B93" s="322" t="s">
        <v>1624</v>
      </c>
      <c r="C93" s="322" t="s">
        <v>1625</v>
      </c>
    </row>
    <row r="94" spans="2:3" ht="20.25">
      <c r="B94" s="322" t="s">
        <v>1626</v>
      </c>
      <c r="C94" s="322" t="s">
        <v>960</v>
      </c>
    </row>
    <row r="95" spans="2:3" ht="20.25">
      <c r="B95" s="322" t="s">
        <v>1627</v>
      </c>
      <c r="C95" s="322" t="s">
        <v>544</v>
      </c>
    </row>
    <row r="96" spans="2:3" ht="20.25">
      <c r="B96" s="322" t="s">
        <v>1628</v>
      </c>
      <c r="C96" s="322" t="s">
        <v>1586</v>
      </c>
    </row>
    <row r="97" spans="2:3" ht="20.25">
      <c r="B97" s="322" t="s">
        <v>1629</v>
      </c>
      <c r="C97" s="322" t="s">
        <v>1603</v>
      </c>
    </row>
    <row r="98" spans="2:3" ht="20.25">
      <c r="B98" s="322"/>
      <c r="C98" s="318"/>
    </row>
    <row r="99" spans="2:3" ht="20.25">
      <c r="B99" s="322"/>
      <c r="C99" s="322" t="s">
        <v>1604</v>
      </c>
    </row>
    <row r="100" spans="2:3" ht="20.25">
      <c r="B100" s="322" t="s">
        <v>1630</v>
      </c>
      <c r="C100" s="322" t="s">
        <v>1631</v>
      </c>
    </row>
    <row r="101" spans="2:3" ht="20.25">
      <c r="B101" s="322" t="s">
        <v>1632</v>
      </c>
      <c r="C101" s="322" t="s">
        <v>1633</v>
      </c>
    </row>
    <row r="102" spans="2:3" ht="20.25">
      <c r="B102" s="322" t="s">
        <v>1634</v>
      </c>
      <c r="C102" s="322" t="s">
        <v>618</v>
      </c>
    </row>
    <row r="104" spans="2:3">
      <c r="B104" s="330" t="s">
        <v>1587</v>
      </c>
    </row>
    <row r="106" spans="2:3" ht="20.25">
      <c r="B106" s="328" t="s">
        <v>1635</v>
      </c>
    </row>
    <row r="108" spans="2:3" ht="20.25">
      <c r="B108" s="323" t="s">
        <v>1572</v>
      </c>
      <c r="C108" s="323" t="s">
        <v>1573</v>
      </c>
    </row>
    <row r="109" spans="2:3" ht="40.5">
      <c r="B109" s="322" t="s">
        <v>1636</v>
      </c>
      <c r="C109" s="322" t="s">
        <v>908</v>
      </c>
    </row>
    <row r="110" spans="2:3" ht="20.25">
      <c r="B110" s="322" t="s">
        <v>1637</v>
      </c>
      <c r="C110" s="322" t="s">
        <v>1638</v>
      </c>
    </row>
    <row r="111" spans="2:3" ht="20.25">
      <c r="B111" s="322" t="s">
        <v>1639</v>
      </c>
      <c r="C111" s="322" t="s">
        <v>1596</v>
      </c>
    </row>
    <row r="112" spans="2:3" ht="20.25">
      <c r="B112" s="322" t="s">
        <v>1640</v>
      </c>
      <c r="C112" s="322" t="s">
        <v>1606</v>
      </c>
    </row>
    <row r="113" spans="2:3" ht="20.25">
      <c r="B113" s="322" t="s">
        <v>1641</v>
      </c>
      <c r="C113" s="322" t="s">
        <v>1642</v>
      </c>
    </row>
    <row r="114" spans="2:3" ht="20.25">
      <c r="B114" s="322" t="s">
        <v>1643</v>
      </c>
      <c r="C114" s="322" t="s">
        <v>1644</v>
      </c>
    </row>
    <row r="115" spans="2:3" ht="60.75">
      <c r="B115" s="322" t="s">
        <v>1645</v>
      </c>
      <c r="C115" s="322" t="s">
        <v>1646</v>
      </c>
    </row>
    <row r="116" spans="2:3" ht="40.5">
      <c r="B116" s="322" t="s">
        <v>1647</v>
      </c>
      <c r="C116" s="322" t="s">
        <v>320</v>
      </c>
    </row>
    <row r="117" spans="2:3" ht="40.5">
      <c r="B117" s="322" t="s">
        <v>1648</v>
      </c>
      <c r="C117" s="322" t="s">
        <v>308</v>
      </c>
    </row>
    <row r="118" spans="2:3" ht="40.5">
      <c r="B118" s="322" t="s">
        <v>1649</v>
      </c>
      <c r="C118" s="322" t="s">
        <v>1650</v>
      </c>
    </row>
    <row r="119" spans="2:3" ht="40.5">
      <c r="B119" s="322" t="s">
        <v>1651</v>
      </c>
      <c r="C119" s="322" t="s">
        <v>454</v>
      </c>
    </row>
    <row r="120" spans="2:3" ht="20.25">
      <c r="B120" s="322" t="s">
        <v>1652</v>
      </c>
      <c r="C120" s="322" t="s">
        <v>321</v>
      </c>
    </row>
    <row r="121" spans="2:3" ht="20.25">
      <c r="B121" s="322" t="s">
        <v>1653</v>
      </c>
      <c r="C121" s="322" t="s">
        <v>9</v>
      </c>
    </row>
    <row r="122" spans="2:3" ht="20.25">
      <c r="B122" s="322" t="s">
        <v>1654</v>
      </c>
      <c r="C122" s="322" t="s">
        <v>323</v>
      </c>
    </row>
    <row r="123" spans="2:3" ht="20.25">
      <c r="B123" s="322" t="s">
        <v>1655</v>
      </c>
      <c r="C123" s="322" t="s">
        <v>322</v>
      </c>
    </row>
    <row r="124" spans="2:3" ht="20.25">
      <c r="B124" s="322" t="s">
        <v>1656</v>
      </c>
      <c r="C124" s="322" t="s">
        <v>324</v>
      </c>
    </row>
    <row r="125" spans="2:3" ht="20.25">
      <c r="B125" s="322" t="s">
        <v>1657</v>
      </c>
      <c r="C125" s="322" t="s">
        <v>10</v>
      </c>
    </row>
    <row r="126" spans="2:3" ht="40.5">
      <c r="B126" s="322" t="s">
        <v>1658</v>
      </c>
      <c r="C126" s="322" t="s">
        <v>58</v>
      </c>
    </row>
    <row r="128" spans="2:3">
      <c r="B128" s="330" t="s">
        <v>1587</v>
      </c>
    </row>
    <row r="130" spans="2:3" ht="20.25">
      <c r="B130" s="328" t="s">
        <v>1659</v>
      </c>
    </row>
    <row r="132" spans="2:3" ht="20.25">
      <c r="B132" s="323" t="s">
        <v>1572</v>
      </c>
      <c r="C132" s="323" t="s">
        <v>1573</v>
      </c>
    </row>
    <row r="133" spans="2:3" ht="40.5">
      <c r="B133" s="322" t="s">
        <v>1660</v>
      </c>
      <c r="C133" s="322" t="s">
        <v>1661</v>
      </c>
    </row>
    <row r="134" spans="2:3" ht="20.25">
      <c r="B134" s="322" t="s">
        <v>1662</v>
      </c>
      <c r="C134" s="322" t="s">
        <v>1663</v>
      </c>
    </row>
    <row r="135" spans="2:3" ht="20.25">
      <c r="B135" s="322" t="s">
        <v>1664</v>
      </c>
      <c r="C135" s="322" t="s">
        <v>1665</v>
      </c>
    </row>
    <row r="136" spans="2:3" ht="20.25">
      <c r="B136" s="322" t="s">
        <v>1666</v>
      </c>
      <c r="C136" s="322" t="s">
        <v>442</v>
      </c>
    </row>
    <row r="137" spans="2:3" ht="60.75">
      <c r="B137" s="322" t="s">
        <v>1667</v>
      </c>
      <c r="C137" s="322" t="s">
        <v>1668</v>
      </c>
    </row>
    <row r="138" spans="2:3" ht="81">
      <c r="B138" s="322" t="s">
        <v>1669</v>
      </c>
      <c r="C138" s="322" t="s">
        <v>1670</v>
      </c>
    </row>
    <row r="139" spans="2:3" ht="40.5">
      <c r="B139" s="322" t="s">
        <v>1671</v>
      </c>
      <c r="C139" s="322" t="s">
        <v>953</v>
      </c>
    </row>
    <row r="140" spans="2:3" ht="20.25">
      <c r="B140" s="322" t="s">
        <v>1672</v>
      </c>
      <c r="C140" s="322" t="s">
        <v>310</v>
      </c>
    </row>
    <row r="141" spans="2:3" ht="20.25">
      <c r="B141" s="322" t="s">
        <v>1673</v>
      </c>
      <c r="C141" s="322" t="s">
        <v>311</v>
      </c>
    </row>
    <row r="142" spans="2:3" ht="20.25">
      <c r="B142" s="322" t="s">
        <v>1674</v>
      </c>
      <c r="C142" s="322" t="s">
        <v>325</v>
      </c>
    </row>
    <row r="143" spans="2:3" ht="20.25">
      <c r="B143" s="322" t="s">
        <v>1675</v>
      </c>
      <c r="C143" s="322" t="s">
        <v>776</v>
      </c>
    </row>
    <row r="144" spans="2:3" ht="20.25">
      <c r="B144" s="322" t="s">
        <v>1676</v>
      </c>
      <c r="C144" s="322" t="s">
        <v>775</v>
      </c>
    </row>
    <row r="145" spans="2:3" ht="20.25">
      <c r="B145" s="322" t="s">
        <v>1677</v>
      </c>
      <c r="C145" s="322" t="s">
        <v>74</v>
      </c>
    </row>
    <row r="146" spans="2:3" ht="20.25">
      <c r="B146" s="322" t="s">
        <v>1678</v>
      </c>
      <c r="C146" s="322" t="s">
        <v>307</v>
      </c>
    </row>
    <row r="147" spans="2:3" ht="60.75">
      <c r="B147" s="322" t="s">
        <v>1679</v>
      </c>
      <c r="C147" s="322" t="s">
        <v>1661</v>
      </c>
    </row>
    <row r="148" spans="2:3" ht="40.5">
      <c r="B148" s="322" t="s">
        <v>1680</v>
      </c>
      <c r="C148" s="322" t="s">
        <v>1681</v>
      </c>
    </row>
    <row r="149" spans="2:3" ht="40.5">
      <c r="B149" s="322" t="s">
        <v>1682</v>
      </c>
      <c r="C149" s="322" t="s">
        <v>357</v>
      </c>
    </row>
    <row r="150" spans="2:3" ht="20.25">
      <c r="B150" s="322" t="s">
        <v>1683</v>
      </c>
      <c r="C150" s="322" t="s">
        <v>1684</v>
      </c>
    </row>
    <row r="151" spans="2:3" ht="20.25">
      <c r="B151" s="322" t="s">
        <v>1685</v>
      </c>
      <c r="C151" s="322" t="s">
        <v>201</v>
      </c>
    </row>
    <row r="153" spans="2:3">
      <c r="B153" s="330" t="s">
        <v>1587</v>
      </c>
    </row>
    <row r="155" spans="2:3" ht="20.25">
      <c r="B155" s="328" t="s">
        <v>1686</v>
      </c>
    </row>
    <row r="157" spans="2:3" ht="20.25">
      <c r="B157" s="323" t="s">
        <v>1572</v>
      </c>
      <c r="C157" s="323" t="s">
        <v>1573</v>
      </c>
    </row>
    <row r="158" spans="2:3" ht="20.25">
      <c r="B158" s="322" t="s">
        <v>1687</v>
      </c>
      <c r="C158" s="322" t="s">
        <v>520</v>
      </c>
    </row>
    <row r="159" spans="2:3" ht="20.25">
      <c r="B159" s="322" t="s">
        <v>1688</v>
      </c>
      <c r="C159" s="322" t="s">
        <v>1689</v>
      </c>
    </row>
    <row r="160" spans="2:3" ht="101.25">
      <c r="B160" s="322" t="s">
        <v>1690</v>
      </c>
      <c r="C160" s="322" t="s">
        <v>45</v>
      </c>
    </row>
    <row r="161" spans="2:3" ht="20.25">
      <c r="B161" s="322" t="s">
        <v>1691</v>
      </c>
      <c r="C161" s="322" t="s">
        <v>1077</v>
      </c>
    </row>
    <row r="162" spans="2:3" ht="20.25">
      <c r="B162" s="322" t="s">
        <v>1692</v>
      </c>
      <c r="C162" s="322" t="s">
        <v>1693</v>
      </c>
    </row>
    <row r="163" spans="2:3" ht="20.25">
      <c r="B163" s="322" t="s">
        <v>1694</v>
      </c>
      <c r="C163" s="322" t="s">
        <v>1695</v>
      </c>
    </row>
    <row r="164" spans="2:3" ht="20.25">
      <c r="B164" s="322" t="s">
        <v>1696</v>
      </c>
      <c r="C164" s="322" t="s">
        <v>1697</v>
      </c>
    </row>
    <row r="165" spans="2:3" ht="20.25">
      <c r="B165" s="322" t="s">
        <v>1698</v>
      </c>
      <c r="C165" s="322" t="s">
        <v>1699</v>
      </c>
    </row>
    <row r="166" spans="2:3" ht="20.25">
      <c r="B166" s="322" t="s">
        <v>1700</v>
      </c>
      <c r="C166" s="322" t="s">
        <v>1701</v>
      </c>
    </row>
    <row r="167" spans="2:3" ht="40.5">
      <c r="B167" s="322" t="s">
        <v>1702</v>
      </c>
      <c r="C167" s="322" t="s">
        <v>1703</v>
      </c>
    </row>
    <row r="168" spans="2:3" ht="20.25">
      <c r="B168" s="322" t="s">
        <v>1704</v>
      </c>
      <c r="C168" s="322" t="s">
        <v>363</v>
      </c>
    </row>
    <row r="169" spans="2:3" ht="20.25">
      <c r="B169" s="322" t="s">
        <v>1705</v>
      </c>
      <c r="C169" s="322" t="s">
        <v>1078</v>
      </c>
    </row>
    <row r="170" spans="2:3" ht="20.25">
      <c r="B170" s="322" t="s">
        <v>1706</v>
      </c>
      <c r="C170" s="322" t="s">
        <v>365</v>
      </c>
    </row>
    <row r="171" spans="2:3" ht="20.25">
      <c r="B171" s="322" t="s">
        <v>1707</v>
      </c>
      <c r="C171" s="322" t="s">
        <v>1708</v>
      </c>
    </row>
    <row r="172" spans="2:3" ht="20.25">
      <c r="B172" s="322" t="s">
        <v>1709</v>
      </c>
      <c r="C172" s="322" t="s">
        <v>1710</v>
      </c>
    </row>
    <row r="173" spans="2:3" ht="20.25">
      <c r="B173" s="322" t="s">
        <v>1711</v>
      </c>
      <c r="C173" s="322" t="s">
        <v>1712</v>
      </c>
    </row>
    <row r="174" spans="2:3" ht="20.25">
      <c r="B174" s="322" t="s">
        <v>1713</v>
      </c>
      <c r="C174" s="322" t="s">
        <v>1714</v>
      </c>
    </row>
    <row r="175" spans="2:3" ht="20.25">
      <c r="B175" s="322" t="s">
        <v>1715</v>
      </c>
      <c r="C175" s="322" t="s">
        <v>1716</v>
      </c>
    </row>
    <row r="176" spans="2:3" ht="40.5">
      <c r="B176" s="322" t="s">
        <v>1717</v>
      </c>
      <c r="C176" s="322" t="s">
        <v>75</v>
      </c>
    </row>
    <row r="177" spans="2:3" ht="20.25">
      <c r="B177" s="322" t="s">
        <v>1718</v>
      </c>
      <c r="C177" s="322" t="s">
        <v>1719</v>
      </c>
    </row>
    <row r="178" spans="2:3" ht="40.5">
      <c r="B178" s="322" t="s">
        <v>1720</v>
      </c>
      <c r="C178" s="322" t="s">
        <v>1721</v>
      </c>
    </row>
    <row r="179" spans="2:3" ht="20.25">
      <c r="B179" s="322" t="s">
        <v>1722</v>
      </c>
      <c r="C179" s="322" t="s">
        <v>699</v>
      </c>
    </row>
    <row r="180" spans="2:3" ht="20.25">
      <c r="B180" s="322" t="s">
        <v>1723</v>
      </c>
      <c r="C180" s="322" t="s">
        <v>1724</v>
      </c>
    </row>
    <row r="181" spans="2:3" ht="20.25">
      <c r="B181" s="322" t="s">
        <v>1725</v>
      </c>
      <c r="C181" s="322" t="s">
        <v>1726</v>
      </c>
    </row>
    <row r="182" spans="2:3" ht="40.5">
      <c r="B182" s="322" t="s">
        <v>1727</v>
      </c>
      <c r="C182" s="322" t="s">
        <v>1728</v>
      </c>
    </row>
    <row r="183" spans="2:3" ht="40.5">
      <c r="B183" s="322" t="s">
        <v>1729</v>
      </c>
      <c r="C183" s="322" t="s">
        <v>1730</v>
      </c>
    </row>
    <row r="184" spans="2:3" ht="20.25">
      <c r="B184" s="322" t="s">
        <v>1731</v>
      </c>
      <c r="C184" s="322" t="s">
        <v>1732</v>
      </c>
    </row>
    <row r="185" spans="2:3" ht="40.5">
      <c r="B185" s="322" t="s">
        <v>1733</v>
      </c>
      <c r="C185" s="322" t="s">
        <v>1734</v>
      </c>
    </row>
    <row r="186" spans="2:3" ht="20.25">
      <c r="B186" s="322" t="s">
        <v>1735</v>
      </c>
      <c r="C186" s="322" t="s">
        <v>1736</v>
      </c>
    </row>
    <row r="187" spans="2:3" ht="20.25">
      <c r="B187" s="322" t="s">
        <v>1737</v>
      </c>
      <c r="C187" s="322" t="s">
        <v>1738</v>
      </c>
    </row>
    <row r="188" spans="2:3" ht="20.25">
      <c r="B188" s="322" t="s">
        <v>1739</v>
      </c>
      <c r="C188" s="322" t="s">
        <v>1740</v>
      </c>
    </row>
    <row r="189" spans="2:3" ht="20.25">
      <c r="B189" s="322" t="s">
        <v>1741</v>
      </c>
      <c r="C189" s="322" t="s">
        <v>1742</v>
      </c>
    </row>
    <row r="190" spans="2:3" ht="40.5">
      <c r="B190" s="322" t="s">
        <v>1743</v>
      </c>
      <c r="C190" s="322" t="s">
        <v>1744</v>
      </c>
    </row>
    <row r="191" spans="2:3" ht="20.25">
      <c r="B191" s="322" t="s">
        <v>1745</v>
      </c>
      <c r="C191" s="322" t="s">
        <v>1746</v>
      </c>
    </row>
    <row r="192" spans="2:3" ht="20.25">
      <c r="B192" s="322" t="s">
        <v>1747</v>
      </c>
      <c r="C192" s="322" t="s">
        <v>1076</v>
      </c>
    </row>
    <row r="193" spans="2:3" ht="40.5">
      <c r="B193" s="322" t="s">
        <v>1748</v>
      </c>
      <c r="C193" s="322" t="s">
        <v>539</v>
      </c>
    </row>
    <row r="194" spans="2:3" ht="20.25">
      <c r="B194" s="322" t="s">
        <v>1749</v>
      </c>
      <c r="C194" s="322" t="s">
        <v>1750</v>
      </c>
    </row>
    <row r="196" spans="2:3">
      <c r="B196" s="330" t="s">
        <v>1587</v>
      </c>
    </row>
    <row r="198" spans="2:3" ht="20.25">
      <c r="B198" s="328" t="s">
        <v>1751</v>
      </c>
    </row>
    <row r="200" spans="2:3" ht="20.25">
      <c r="B200" s="323" t="s">
        <v>1572</v>
      </c>
      <c r="C200" s="323" t="s">
        <v>1573</v>
      </c>
    </row>
    <row r="201" spans="2:3" ht="20.25">
      <c r="B201" s="322" t="s">
        <v>1752</v>
      </c>
      <c r="C201" s="322" t="s">
        <v>1681</v>
      </c>
    </row>
    <row r="202" spans="2:3" ht="101.25">
      <c r="B202" s="322" t="s">
        <v>1690</v>
      </c>
      <c r="C202" s="322" t="s">
        <v>45</v>
      </c>
    </row>
    <row r="203" spans="2:3" ht="20.25">
      <c r="B203" s="322" t="s">
        <v>1753</v>
      </c>
      <c r="C203" s="322" t="s">
        <v>1754</v>
      </c>
    </row>
    <row r="204" spans="2:3" ht="20.25">
      <c r="B204" s="322" t="s">
        <v>1755</v>
      </c>
      <c r="C204" s="322" t="s">
        <v>397</v>
      </c>
    </row>
    <row r="205" spans="2:3" ht="40.5">
      <c r="B205" s="322" t="s">
        <v>1756</v>
      </c>
      <c r="C205" s="322" t="s">
        <v>909</v>
      </c>
    </row>
    <row r="206" spans="2:3" ht="20.25">
      <c r="B206" s="322" t="s">
        <v>1757</v>
      </c>
      <c r="C206" s="322" t="s">
        <v>320</v>
      </c>
    </row>
    <row r="207" spans="2:3" ht="40.5">
      <c r="B207" s="322" t="s">
        <v>1758</v>
      </c>
      <c r="C207" s="322" t="s">
        <v>308</v>
      </c>
    </row>
    <row r="208" spans="2:3" ht="20.25">
      <c r="B208" s="322" t="s">
        <v>1759</v>
      </c>
      <c r="C208" s="322" t="s">
        <v>49</v>
      </c>
    </row>
    <row r="209" spans="2:3" ht="20.25">
      <c r="B209" s="322" t="s">
        <v>1760</v>
      </c>
      <c r="C209" s="322" t="s">
        <v>423</v>
      </c>
    </row>
    <row r="210" spans="2:3" ht="60.75">
      <c r="B210" s="322" t="s">
        <v>1761</v>
      </c>
      <c r="C210" s="322" t="s">
        <v>1762</v>
      </c>
    </row>
    <row r="211" spans="2:3" ht="60.75">
      <c r="B211" s="322" t="s">
        <v>1763</v>
      </c>
      <c r="C211" s="322" t="s">
        <v>550</v>
      </c>
    </row>
    <row r="212" spans="2:3" ht="20.25">
      <c r="B212" s="322" t="s">
        <v>1764</v>
      </c>
      <c r="C212" s="322" t="s">
        <v>1765</v>
      </c>
    </row>
    <row r="213" spans="2:3" ht="40.5">
      <c r="B213" s="322" t="s">
        <v>1766</v>
      </c>
      <c r="C213" s="322" t="s">
        <v>1767</v>
      </c>
    </row>
    <row r="214" spans="2:3" ht="40.5">
      <c r="B214" s="322" t="s">
        <v>1768</v>
      </c>
      <c r="C214" s="322" t="s">
        <v>179</v>
      </c>
    </row>
    <row r="215" spans="2:3" ht="27">
      <c r="B215" s="325" t="s">
        <v>1769</v>
      </c>
      <c r="C215" s="322" t="s">
        <v>1770</v>
      </c>
    </row>
    <row r="216" spans="2:3" ht="40.5">
      <c r="B216" s="322" t="s">
        <v>1771</v>
      </c>
      <c r="C216" s="322" t="s">
        <v>1276</v>
      </c>
    </row>
    <row r="217" spans="2:3" ht="20.25">
      <c r="B217" s="322" t="s">
        <v>1772</v>
      </c>
      <c r="C217" s="322" t="s">
        <v>178</v>
      </c>
    </row>
    <row r="218" spans="2:3" ht="40.5">
      <c r="B218" s="322" t="s">
        <v>1773</v>
      </c>
      <c r="C218" s="322" t="s">
        <v>1774</v>
      </c>
    </row>
    <row r="219" spans="2:3" ht="20.25">
      <c r="B219" s="322" t="s">
        <v>1775</v>
      </c>
      <c r="C219" s="322" t="s">
        <v>1776</v>
      </c>
    </row>
    <row r="220" spans="2:3" ht="20.25">
      <c r="B220" s="322" t="s">
        <v>1777</v>
      </c>
      <c r="C220" s="322" t="s">
        <v>1513</v>
      </c>
    </row>
    <row r="221" spans="2:3" ht="20.25">
      <c r="B221" s="322" t="s">
        <v>1778</v>
      </c>
      <c r="C221" s="322" t="s">
        <v>1779</v>
      </c>
    </row>
    <row r="222" spans="2:3" ht="40.5">
      <c r="B222" s="322" t="s">
        <v>1780</v>
      </c>
      <c r="C222" s="322" t="s">
        <v>180</v>
      </c>
    </row>
    <row r="223" spans="2:3" ht="20.25">
      <c r="B223" s="322" t="s">
        <v>1781</v>
      </c>
      <c r="C223" s="322" t="s">
        <v>909</v>
      </c>
    </row>
    <row r="224" spans="2:3" ht="20.25">
      <c r="B224" s="322" t="s">
        <v>1782</v>
      </c>
      <c r="C224" s="322" t="s">
        <v>961</v>
      </c>
    </row>
    <row r="225" spans="2:3" ht="20.25">
      <c r="B225" s="322" t="s">
        <v>1783</v>
      </c>
      <c r="C225" s="322" t="s">
        <v>962</v>
      </c>
    </row>
    <row r="227" spans="2:3">
      <c r="B227" s="330" t="s">
        <v>1587</v>
      </c>
    </row>
    <row r="229" spans="2:3" ht="20.25">
      <c r="B229" s="328" t="s">
        <v>1784</v>
      </c>
    </row>
    <row r="231" spans="2:3" ht="20.25">
      <c r="B231" s="323" t="s">
        <v>1785</v>
      </c>
      <c r="C231" s="323" t="s">
        <v>1786</v>
      </c>
    </row>
    <row r="232" spans="2:3" ht="40.5">
      <c r="B232" s="322" t="s">
        <v>43</v>
      </c>
      <c r="C232" s="322" t="s">
        <v>1787</v>
      </c>
    </row>
    <row r="233" spans="2:3" ht="20.25">
      <c r="B233" s="322"/>
      <c r="C233" s="318"/>
    </row>
    <row r="234" spans="2:3" ht="40.5">
      <c r="B234" s="322"/>
      <c r="C234" s="322" t="s">
        <v>1788</v>
      </c>
    </row>
    <row r="235" spans="2:3" ht="20.25">
      <c r="B235" s="322"/>
      <c r="C235" s="318"/>
    </row>
    <row r="236" spans="2:3" ht="40.5">
      <c r="B236" s="322"/>
      <c r="C236" s="322" t="s">
        <v>1789</v>
      </c>
    </row>
    <row r="237" spans="2:3" ht="20.25">
      <c r="B237" s="322"/>
      <c r="C237" s="318"/>
    </row>
    <row r="238" spans="2:3" ht="40.5">
      <c r="B238" s="322"/>
      <c r="C238" s="322" t="s">
        <v>1790</v>
      </c>
    </row>
    <row r="239" spans="2:3" ht="182.25">
      <c r="B239" s="322" t="s">
        <v>45</v>
      </c>
      <c r="C239" s="322" t="s">
        <v>1690</v>
      </c>
    </row>
    <row r="240" spans="2:3" ht="20.25">
      <c r="B240" s="322"/>
      <c r="C240" s="318"/>
    </row>
    <row r="241" spans="2:3" ht="40.5">
      <c r="B241" s="322"/>
      <c r="C241" s="322" t="s">
        <v>1791</v>
      </c>
    </row>
    <row r="242" spans="2:3" ht="20.25">
      <c r="B242" s="322"/>
      <c r="C242" s="318"/>
    </row>
    <row r="243" spans="2:3" ht="60.75">
      <c r="B243" s="322"/>
      <c r="C243" s="322" t="s">
        <v>1792</v>
      </c>
    </row>
    <row r="244" spans="2:3" ht="101.25">
      <c r="B244" s="322" t="s">
        <v>180</v>
      </c>
      <c r="C244" s="322" t="s">
        <v>1793</v>
      </c>
    </row>
    <row r="245" spans="2:3" ht="20.25">
      <c r="B245" s="322"/>
      <c r="C245" s="318"/>
    </row>
    <row r="246" spans="2:3" ht="40.5">
      <c r="B246" s="322"/>
      <c r="C246" s="322" t="s">
        <v>1794</v>
      </c>
    </row>
    <row r="247" spans="2:3" ht="40.5">
      <c r="B247" s="322" t="s">
        <v>1276</v>
      </c>
      <c r="C247" s="322" t="s">
        <v>1795</v>
      </c>
    </row>
    <row r="248" spans="2:3" ht="20.25">
      <c r="B248" s="322"/>
      <c r="C248" s="318"/>
    </row>
    <row r="249" spans="2:3" ht="101.25">
      <c r="B249" s="322"/>
      <c r="C249" s="322" t="s">
        <v>1796</v>
      </c>
    </row>
    <row r="250" spans="2:3" ht="20.25">
      <c r="B250" s="322"/>
      <c r="C250" s="318"/>
    </row>
    <row r="251" spans="2:3" ht="40.5">
      <c r="B251" s="322"/>
      <c r="C251" s="322" t="s">
        <v>1797</v>
      </c>
    </row>
    <row r="252" spans="2:3" ht="20.25">
      <c r="B252" s="322"/>
      <c r="C252" s="318"/>
    </row>
    <row r="253" spans="2:3" ht="20.25">
      <c r="B253" s="322"/>
      <c r="C253" s="322" t="s">
        <v>1798</v>
      </c>
    </row>
    <row r="254" spans="2:3" ht="20.25">
      <c r="B254" s="322" t="s">
        <v>48</v>
      </c>
      <c r="C254" s="322" t="s">
        <v>1799</v>
      </c>
    </row>
    <row r="255" spans="2:3" ht="20.25">
      <c r="B255" s="322"/>
      <c r="C255" s="318"/>
    </row>
    <row r="256" spans="2:3" ht="60.75">
      <c r="B256" s="322"/>
      <c r="C256" s="322" t="s">
        <v>1800</v>
      </c>
    </row>
    <row r="257" spans="2:3" ht="162">
      <c r="B257" s="322" t="s">
        <v>907</v>
      </c>
      <c r="C257" s="322" t="s">
        <v>1801</v>
      </c>
    </row>
    <row r="258" spans="2:3" ht="20.25">
      <c r="B258" s="322"/>
      <c r="C258" s="318"/>
    </row>
    <row r="259" spans="2:3" ht="60.75">
      <c r="B259" s="322"/>
      <c r="C259" s="322" t="s">
        <v>1802</v>
      </c>
    </row>
    <row r="260" spans="2:3" ht="20.25">
      <c r="B260" s="322"/>
      <c r="C260" s="318"/>
    </row>
    <row r="261" spans="2:3" ht="81">
      <c r="B261" s="322"/>
      <c r="C261" s="322" t="s">
        <v>1803</v>
      </c>
    </row>
    <row r="262" spans="2:3" ht="81">
      <c r="B262" s="322" t="s">
        <v>1076</v>
      </c>
      <c r="C262" s="322" t="s">
        <v>1804</v>
      </c>
    </row>
    <row r="263" spans="2:3" ht="20.25">
      <c r="B263" s="322"/>
      <c r="C263" s="318"/>
    </row>
    <row r="264" spans="2:3" ht="121.5">
      <c r="B264" s="322"/>
      <c r="C264" s="322" t="s">
        <v>1805</v>
      </c>
    </row>
    <row r="265" spans="2:3" ht="101.25">
      <c r="B265" s="322" t="s">
        <v>952</v>
      </c>
      <c r="C265" s="322" t="s">
        <v>1806</v>
      </c>
    </row>
    <row r="266" spans="2:3" ht="20.25">
      <c r="B266" s="322"/>
      <c r="C266" s="318"/>
    </row>
    <row r="267" spans="2:3" ht="60.75">
      <c r="B267" s="322"/>
      <c r="C267" s="322" t="s">
        <v>1807</v>
      </c>
    </row>
    <row r="268" spans="2:3" ht="20.25">
      <c r="B268" s="322"/>
      <c r="C268" s="318"/>
    </row>
    <row r="269" spans="2:3" ht="101.25">
      <c r="B269" s="322"/>
      <c r="C269" s="322" t="s">
        <v>1808</v>
      </c>
    </row>
    <row r="270" spans="2:3" ht="20.25">
      <c r="B270" s="322"/>
      <c r="C270" s="318"/>
    </row>
    <row r="271" spans="2:3" ht="60.75">
      <c r="B271" s="322"/>
      <c r="C271" s="322" t="s">
        <v>1809</v>
      </c>
    </row>
    <row r="272" spans="2:3" ht="40.5">
      <c r="B272" s="322" t="s">
        <v>49</v>
      </c>
      <c r="C272" s="322" t="s">
        <v>183</v>
      </c>
    </row>
    <row r="273" spans="2:3" ht="20.25">
      <c r="B273" s="322"/>
      <c r="C273" s="318"/>
    </row>
    <row r="274" spans="2:3" ht="40.5">
      <c r="B274" s="322"/>
      <c r="C274" s="322" t="s">
        <v>1810</v>
      </c>
    </row>
    <row r="275" spans="2:3" ht="20.25">
      <c r="B275" s="322"/>
      <c r="C275" s="318"/>
    </row>
    <row r="276" spans="2:3" ht="101.25">
      <c r="B276" s="322"/>
      <c r="C276" s="322" t="s">
        <v>1811</v>
      </c>
    </row>
    <row r="277" spans="2:3" ht="20.25">
      <c r="B277" s="322"/>
      <c r="C277" s="318"/>
    </row>
    <row r="278" spans="2:3" ht="121.5">
      <c r="B278" s="322"/>
      <c r="C278" s="322" t="s">
        <v>1812</v>
      </c>
    </row>
    <row r="279" spans="2:3" ht="20.25">
      <c r="B279" s="322"/>
      <c r="C279" s="318"/>
    </row>
    <row r="280" spans="2:3" ht="40.5">
      <c r="B280" s="322"/>
      <c r="C280" s="322" t="s">
        <v>1813</v>
      </c>
    </row>
    <row r="281" spans="2:3" ht="60.75">
      <c r="B281" s="322" t="s">
        <v>1280</v>
      </c>
      <c r="C281" s="322" t="s">
        <v>1814</v>
      </c>
    </row>
    <row r="282" spans="2:3" ht="20.25">
      <c r="B282" s="322"/>
      <c r="C282" s="318"/>
    </row>
    <row r="283" spans="2:3" ht="60.75">
      <c r="B283" s="322"/>
      <c r="C283" s="322" t="s">
        <v>1815</v>
      </c>
    </row>
    <row r="284" spans="2:3" ht="20.25">
      <c r="B284" s="322"/>
      <c r="C284" s="318"/>
    </row>
    <row r="285" spans="2:3" ht="60.75">
      <c r="B285" s="322"/>
      <c r="C285" s="322" t="s">
        <v>1816</v>
      </c>
    </row>
    <row r="286" spans="2:3" ht="20.25">
      <c r="B286" s="322"/>
      <c r="C286" s="318"/>
    </row>
    <row r="287" spans="2:3" ht="60.75">
      <c r="B287" s="322"/>
      <c r="C287" s="322" t="s">
        <v>1817</v>
      </c>
    </row>
    <row r="288" spans="2:3" ht="40.5">
      <c r="B288" s="322" t="s">
        <v>1513</v>
      </c>
      <c r="C288" s="322" t="s">
        <v>1818</v>
      </c>
    </row>
    <row r="289" spans="2:3" ht="20.25">
      <c r="B289" s="322"/>
      <c r="C289" s="318"/>
    </row>
    <row r="290" spans="2:3" ht="40.5">
      <c r="B290" s="322"/>
      <c r="C290" s="322" t="s">
        <v>1819</v>
      </c>
    </row>
    <row r="291" spans="2:3" ht="20.25">
      <c r="B291" s="322"/>
      <c r="C291" s="318"/>
    </row>
    <row r="292" spans="2:3" ht="81">
      <c r="B292" s="322"/>
      <c r="C292" s="322" t="s">
        <v>1820</v>
      </c>
    </row>
    <row r="293" spans="2:3" ht="40.5">
      <c r="B293" s="322" t="s">
        <v>1821</v>
      </c>
      <c r="C293" s="322" t="s">
        <v>1822</v>
      </c>
    </row>
    <row r="295" spans="2:3">
      <c r="B295" s="330" t="s">
        <v>1587</v>
      </c>
    </row>
    <row r="297" spans="2:3" ht="20.25">
      <c r="B297" s="328" t="s">
        <v>1823</v>
      </c>
    </row>
    <row r="299" spans="2:3" ht="20.25">
      <c r="B299" s="323" t="s">
        <v>1785</v>
      </c>
      <c r="C299" s="323" t="s">
        <v>1786</v>
      </c>
    </row>
    <row r="300" spans="2:3" ht="60.75">
      <c r="B300" s="322" t="s">
        <v>1824</v>
      </c>
      <c r="C300" s="322" t="s">
        <v>1825</v>
      </c>
    </row>
    <row r="301" spans="2:3" ht="20.25">
      <c r="B301" s="322"/>
      <c r="C301" s="318"/>
    </row>
    <row r="302" spans="2:3" ht="20.25">
      <c r="B302" s="322"/>
      <c r="C302" s="322" t="s">
        <v>1826</v>
      </c>
    </row>
    <row r="303" spans="2:3" ht="20.25">
      <c r="B303" s="322"/>
      <c r="C303" s="318"/>
    </row>
    <row r="304" spans="2:3" ht="40.5">
      <c r="B304" s="322"/>
      <c r="C304" s="322" t="s">
        <v>1827</v>
      </c>
    </row>
    <row r="305" spans="2:3" ht="20.25">
      <c r="B305" s="322"/>
      <c r="C305" s="318"/>
    </row>
    <row r="306" spans="2:3" ht="40.5">
      <c r="B306" s="322"/>
      <c r="C306" s="322" t="s">
        <v>1828</v>
      </c>
    </row>
    <row r="307" spans="2:3" ht="20.25">
      <c r="B307" s="322"/>
      <c r="C307" s="318"/>
    </row>
    <row r="308" spans="2:3" ht="60.75">
      <c r="B308" s="322"/>
      <c r="C308" s="322" t="s">
        <v>1829</v>
      </c>
    </row>
    <row r="309" spans="2:3" ht="60.75">
      <c r="B309" s="322" t="s">
        <v>742</v>
      </c>
      <c r="C309" s="322" t="s">
        <v>1830</v>
      </c>
    </row>
    <row r="310" spans="2:3" ht="20.25">
      <c r="B310" s="322"/>
      <c r="C310" s="318"/>
    </row>
    <row r="311" spans="2:3" ht="60.75">
      <c r="B311" s="322"/>
      <c r="C311" s="322" t="s">
        <v>1831</v>
      </c>
    </row>
    <row r="312" spans="2:3" ht="20.25">
      <c r="B312" s="322"/>
      <c r="C312" s="318"/>
    </row>
    <row r="313" spans="2:3" ht="40.5">
      <c r="B313" s="322"/>
      <c r="C313" s="322" t="s">
        <v>1832</v>
      </c>
    </row>
    <row r="314" spans="2:3" ht="20.25">
      <c r="B314" s="322"/>
      <c r="C314" s="318"/>
    </row>
    <row r="315" spans="2:3" ht="141.75">
      <c r="B315" s="322"/>
      <c r="C315" s="322" t="s">
        <v>1833</v>
      </c>
    </row>
    <row r="316" spans="2:3" ht="20.25">
      <c r="B316" s="322"/>
      <c r="C316" s="318"/>
    </row>
    <row r="317" spans="2:3" ht="222.75">
      <c r="B317" s="322"/>
      <c r="C317" s="322" t="s">
        <v>1834</v>
      </c>
    </row>
    <row r="318" spans="2:3" ht="20.25">
      <c r="B318" s="322"/>
      <c r="C318" s="318"/>
    </row>
    <row r="319" spans="2:3" ht="162">
      <c r="B319" s="322"/>
      <c r="C319" s="322" t="s">
        <v>1835</v>
      </c>
    </row>
    <row r="320" spans="2:3" ht="20.25">
      <c r="B320" s="322"/>
      <c r="C320" s="318"/>
    </row>
    <row r="321" spans="2:3" ht="101.25">
      <c r="B321" s="322"/>
      <c r="C321" s="322" t="s">
        <v>1836</v>
      </c>
    </row>
    <row r="322" spans="2:3" ht="20.25">
      <c r="B322" s="322"/>
      <c r="C322" s="318"/>
    </row>
    <row r="323" spans="2:3" ht="40.5">
      <c r="B323" s="322"/>
      <c r="C323" s="322" t="s">
        <v>1837</v>
      </c>
    </row>
    <row r="324" spans="2:3" ht="40.5">
      <c r="B324" s="322" t="s">
        <v>986</v>
      </c>
      <c r="C324" s="322" t="s">
        <v>176</v>
      </c>
    </row>
    <row r="325" spans="2:3" ht="20.25">
      <c r="B325" s="322"/>
      <c r="C325" s="318"/>
    </row>
    <row r="326" spans="2:3" ht="40.5">
      <c r="B326" s="322"/>
      <c r="C326" s="322" t="s">
        <v>1838</v>
      </c>
    </row>
    <row r="327" spans="2:3" ht="20.25">
      <c r="B327" s="322"/>
      <c r="C327" s="318"/>
    </row>
    <row r="328" spans="2:3" ht="60.75">
      <c r="B328" s="322"/>
      <c r="C328" s="322" t="s">
        <v>1839</v>
      </c>
    </row>
    <row r="329" spans="2:3" ht="81">
      <c r="B329" s="322" t="s">
        <v>1075</v>
      </c>
      <c r="C329" s="322" t="s">
        <v>1840</v>
      </c>
    </row>
    <row r="330" spans="2:3" ht="20.25">
      <c r="B330" s="322"/>
      <c r="C330" s="318"/>
    </row>
    <row r="331" spans="2:3" ht="60.75">
      <c r="B331" s="322"/>
      <c r="C331" s="322" t="s">
        <v>1841</v>
      </c>
    </row>
    <row r="332" spans="2:3" ht="243">
      <c r="B332" s="322" t="s">
        <v>358</v>
      </c>
      <c r="C332" s="322" t="s">
        <v>1842</v>
      </c>
    </row>
    <row r="333" spans="2:3" ht="20.25">
      <c r="B333" s="322"/>
      <c r="C333" s="318"/>
    </row>
    <row r="334" spans="2:3" ht="81">
      <c r="B334" s="322"/>
      <c r="C334" s="322" t="s">
        <v>1843</v>
      </c>
    </row>
    <row r="335" spans="2:3" ht="20.25">
      <c r="B335" s="322"/>
      <c r="C335" s="318"/>
    </row>
    <row r="336" spans="2:3" ht="60.75">
      <c r="B336" s="322"/>
      <c r="C336" s="322" t="s">
        <v>1844</v>
      </c>
    </row>
    <row r="337" spans="2:3" ht="20.25">
      <c r="B337" s="322"/>
      <c r="C337" s="318"/>
    </row>
    <row r="338" spans="2:3" ht="121.5">
      <c r="B338" s="322"/>
      <c r="C338" s="322" t="s">
        <v>1845</v>
      </c>
    </row>
    <row r="339" spans="2:3" ht="20.25">
      <c r="B339" s="322"/>
      <c r="C339" s="318"/>
    </row>
    <row r="340" spans="2:3" ht="182.25">
      <c r="B340" s="322"/>
      <c r="C340" s="322" t="s">
        <v>1846</v>
      </c>
    </row>
    <row r="341" spans="2:3" ht="81">
      <c r="B341" s="322" t="s">
        <v>909</v>
      </c>
      <c r="C341" s="322" t="s">
        <v>1847</v>
      </c>
    </row>
    <row r="342" spans="2:3" ht="20.25">
      <c r="B342" s="322"/>
      <c r="C342" s="318"/>
    </row>
    <row r="343" spans="2:3" ht="40.5">
      <c r="B343" s="322"/>
      <c r="C343" s="322" t="s">
        <v>1848</v>
      </c>
    </row>
    <row r="344" spans="2:3" ht="20.25">
      <c r="B344" s="322"/>
      <c r="C344" s="318"/>
    </row>
    <row r="345" spans="2:3" ht="60.75">
      <c r="B345" s="322"/>
      <c r="C345" s="322" t="s">
        <v>1849</v>
      </c>
    </row>
    <row r="346" spans="2:3" ht="20.25">
      <c r="B346" s="322"/>
      <c r="C346" s="318"/>
    </row>
    <row r="347" spans="2:3" ht="81">
      <c r="B347" s="322"/>
      <c r="C347" s="322" t="s">
        <v>1850</v>
      </c>
    </row>
    <row r="348" spans="2:3" ht="20.25">
      <c r="B348" s="322"/>
      <c r="C348" s="318"/>
    </row>
    <row r="349" spans="2:3" ht="40.5">
      <c r="B349" s="322"/>
      <c r="C349" s="322" t="s">
        <v>1851</v>
      </c>
    </row>
    <row r="350" spans="2:3" ht="20.25">
      <c r="B350" s="322"/>
      <c r="C350" s="318"/>
    </row>
    <row r="351" spans="2:3" ht="60.75">
      <c r="B351" s="322"/>
      <c r="C351" s="322" t="s">
        <v>1852</v>
      </c>
    </row>
    <row r="352" spans="2:3" ht="20.25">
      <c r="B352" s="322"/>
      <c r="C352" s="318"/>
    </row>
    <row r="353" spans="2:3" ht="40.5">
      <c r="B353" s="322"/>
      <c r="C353" s="322" t="s">
        <v>1853</v>
      </c>
    </row>
    <row r="354" spans="2:3" ht="40.5">
      <c r="B354" s="322" t="s">
        <v>397</v>
      </c>
      <c r="C354" s="322" t="s">
        <v>177</v>
      </c>
    </row>
    <row r="355" spans="2:3" ht="20.25">
      <c r="B355" s="322"/>
      <c r="C355" s="318"/>
    </row>
    <row r="356" spans="2:3" ht="60.75">
      <c r="B356" s="322"/>
      <c r="C356" s="322" t="s">
        <v>1854</v>
      </c>
    </row>
    <row r="357" spans="2:3" ht="20.25">
      <c r="B357" s="322"/>
      <c r="C357" s="318"/>
    </row>
    <row r="358" spans="2:3" ht="101.25">
      <c r="B358" s="322"/>
      <c r="C358" s="322" t="s">
        <v>1855</v>
      </c>
    </row>
    <row r="359" spans="2:3" ht="40.5">
      <c r="B359" s="322" t="s">
        <v>357</v>
      </c>
      <c r="C359" s="322" t="s">
        <v>1856</v>
      </c>
    </row>
    <row r="360" spans="2:3" ht="20.25">
      <c r="B360" s="322"/>
      <c r="C360" s="318"/>
    </row>
    <row r="361" spans="2:3" ht="81">
      <c r="B361" s="322"/>
      <c r="C361" s="322" t="s">
        <v>1857</v>
      </c>
    </row>
    <row r="362" spans="2:3" ht="20.25">
      <c r="B362" s="322"/>
      <c r="C362" s="318"/>
    </row>
    <row r="363" spans="2:3" ht="60.75">
      <c r="B363" s="322"/>
      <c r="C363" s="322" t="s">
        <v>1858</v>
      </c>
    </row>
    <row r="364" spans="2:3" ht="20.25">
      <c r="B364" s="322"/>
      <c r="C364" s="318"/>
    </row>
    <row r="365" spans="2:3" ht="40.5">
      <c r="B365" s="322"/>
      <c r="C365" s="322" t="s">
        <v>1859</v>
      </c>
    </row>
    <row r="366" spans="2:3" ht="20.25">
      <c r="B366" s="322"/>
      <c r="C366" s="318"/>
    </row>
    <row r="367" spans="2:3" ht="60.75">
      <c r="B367" s="322"/>
      <c r="C367" s="322" t="s">
        <v>1860</v>
      </c>
    </row>
    <row r="368" spans="2:3" ht="40.5">
      <c r="B368" s="322" t="s">
        <v>321</v>
      </c>
      <c r="C368" s="322" t="s">
        <v>1861</v>
      </c>
    </row>
    <row r="369" spans="2:3" ht="20.25">
      <c r="B369" s="322"/>
      <c r="C369" s="318"/>
    </row>
    <row r="370" spans="2:3" ht="60.75">
      <c r="B370" s="322"/>
      <c r="C370" s="322" t="s">
        <v>1862</v>
      </c>
    </row>
    <row r="371" spans="2:3" ht="20.25">
      <c r="B371" s="322"/>
      <c r="C371" s="318"/>
    </row>
    <row r="372" spans="2:3" ht="60.75">
      <c r="B372" s="322"/>
      <c r="C372" s="322" t="s">
        <v>1863</v>
      </c>
    </row>
    <row r="373" spans="2:3" ht="20.25">
      <c r="B373" s="322"/>
      <c r="C373" s="318"/>
    </row>
    <row r="374" spans="2:3" ht="60.75">
      <c r="B374" s="322"/>
      <c r="C374" s="322" t="s">
        <v>1864</v>
      </c>
    </row>
    <row r="375" spans="2:3" ht="40.5">
      <c r="B375" s="322" t="s">
        <v>322</v>
      </c>
      <c r="C375" s="322" t="s">
        <v>1865</v>
      </c>
    </row>
    <row r="376" spans="2:3" ht="20.25">
      <c r="B376" s="322"/>
      <c r="C376" s="318"/>
    </row>
    <row r="377" spans="2:3" ht="60.75">
      <c r="B377" s="322"/>
      <c r="C377" s="322" t="s">
        <v>1866</v>
      </c>
    </row>
    <row r="378" spans="2:3" ht="20.25">
      <c r="B378" s="322"/>
      <c r="C378" s="318"/>
    </row>
    <row r="379" spans="2:3" ht="60.75">
      <c r="B379" s="322"/>
      <c r="C379" s="322" t="s">
        <v>1867</v>
      </c>
    </row>
    <row r="380" spans="2:3" ht="20.25">
      <c r="B380" s="322"/>
      <c r="C380" s="318"/>
    </row>
    <row r="381" spans="2:3" ht="60.75">
      <c r="B381" s="322"/>
      <c r="C381" s="322" t="s">
        <v>1868</v>
      </c>
    </row>
    <row r="382" spans="2:3" ht="81">
      <c r="B382" s="322" t="s">
        <v>743</v>
      </c>
      <c r="C382" s="322" t="s">
        <v>1869</v>
      </c>
    </row>
    <row r="383" spans="2:3" ht="20.25">
      <c r="B383" s="322"/>
      <c r="C383" s="318"/>
    </row>
    <row r="384" spans="2:3" ht="40.5">
      <c r="B384" s="322"/>
      <c r="C384" s="322" t="s">
        <v>1870</v>
      </c>
    </row>
    <row r="385" spans="2:3" ht="20.25">
      <c r="B385" s="322"/>
      <c r="C385" s="318"/>
    </row>
    <row r="386" spans="2:3" ht="40.5">
      <c r="B386" s="322"/>
      <c r="C386" s="322" t="s">
        <v>1871</v>
      </c>
    </row>
    <row r="387" spans="2:3" ht="20.25">
      <c r="B387" s="322"/>
      <c r="C387" s="318"/>
    </row>
    <row r="388" spans="2:3" ht="40.5">
      <c r="B388" s="322"/>
      <c r="C388" s="322" t="s">
        <v>1872</v>
      </c>
    </row>
    <row r="389" spans="2:3" ht="20.25">
      <c r="B389" s="322"/>
      <c r="C389" s="331"/>
    </row>
    <row r="390" spans="2:3" ht="182.25">
      <c r="B390" s="322"/>
      <c r="C390" s="332" t="s">
        <v>1873</v>
      </c>
    </row>
    <row r="391" spans="2:3" ht="20.25">
      <c r="B391" s="322"/>
      <c r="C391" s="331"/>
    </row>
    <row r="392" spans="2:3" ht="60.75">
      <c r="B392" s="322"/>
      <c r="C392" s="332" t="s">
        <v>1874</v>
      </c>
    </row>
    <row r="393" spans="2:3" ht="20.25">
      <c r="B393" s="322"/>
      <c r="C393" s="318"/>
    </row>
    <row r="394" spans="2:3" ht="40.5">
      <c r="B394" s="322"/>
      <c r="C394" s="322" t="s">
        <v>1875</v>
      </c>
    </row>
    <row r="395" spans="2:3" ht="40.5">
      <c r="B395" s="322" t="s">
        <v>58</v>
      </c>
      <c r="C395" s="322" t="s">
        <v>1876</v>
      </c>
    </row>
    <row r="396" spans="2:3" ht="20.25">
      <c r="B396" s="322"/>
      <c r="C396" s="318"/>
    </row>
    <row r="397" spans="2:3" ht="60.75">
      <c r="B397" s="322"/>
      <c r="C397" s="322" t="s">
        <v>1877</v>
      </c>
    </row>
    <row r="398" spans="2:3" ht="20.25">
      <c r="B398" s="322"/>
      <c r="C398" s="318"/>
    </row>
    <row r="399" spans="2:3" ht="60.75">
      <c r="B399" s="322"/>
      <c r="C399" s="322" t="s">
        <v>1878</v>
      </c>
    </row>
    <row r="400" spans="2:3" ht="20.25">
      <c r="B400" s="322"/>
      <c r="C400" s="318"/>
    </row>
    <row r="401" spans="1:3" ht="81">
      <c r="B401" s="322"/>
      <c r="C401" s="322" t="s">
        <v>1879</v>
      </c>
    </row>
    <row r="402" spans="1:3" ht="20.25">
      <c r="B402" s="322"/>
      <c r="C402" s="318"/>
    </row>
    <row r="403" spans="1:3" ht="40.5">
      <c r="B403" s="322"/>
      <c r="C403" s="322" t="s">
        <v>1880</v>
      </c>
    </row>
    <row r="404" spans="1:3" ht="20.25">
      <c r="B404" s="322"/>
      <c r="C404" s="318"/>
    </row>
    <row r="405" spans="1:3" ht="40.5">
      <c r="B405" s="322"/>
      <c r="C405" s="322" t="s">
        <v>1881</v>
      </c>
    </row>
    <row r="407" spans="1:3">
      <c r="B407" s="330" t="s">
        <v>1587</v>
      </c>
    </row>
    <row r="409" spans="1:3" ht="20.25">
      <c r="B409" s="329" t="s">
        <v>1882</v>
      </c>
    </row>
    <row r="411" spans="1:3" ht="20.25">
      <c r="B411" s="328" t="s">
        <v>1557</v>
      </c>
    </row>
    <row r="413" spans="1:3">
      <c r="B413" s="330" t="s">
        <v>1558</v>
      </c>
    </row>
    <row r="415" spans="1:3" ht="20.25">
      <c r="B415" s="328" t="s">
        <v>1559</v>
      </c>
    </row>
    <row r="416" spans="1:3" s="319" customFormat="1">
      <c r="A416" s="303"/>
      <c r="B416" s="333"/>
    </row>
    <row r="417" spans="1:2" s="319" customFormat="1" ht="20.25">
      <c r="A417" s="303"/>
      <c r="B417" s="334" t="s">
        <v>1560</v>
      </c>
    </row>
    <row r="418" spans="1:2" s="319" customFormat="1">
      <c r="A418" s="303"/>
      <c r="B418" s="333"/>
    </row>
    <row r="419" spans="1:2" s="319" customFormat="1" ht="20.25">
      <c r="A419" s="303"/>
      <c r="B419" s="334" t="s">
        <v>1561</v>
      </c>
    </row>
    <row r="421" spans="1:2" s="319" customFormat="1" ht="20.25">
      <c r="A421" s="303"/>
      <c r="B421" s="328" t="s">
        <v>1883</v>
      </c>
    </row>
    <row r="423" spans="1:2" s="319" customFormat="1" ht="20.25">
      <c r="A423" s="303"/>
      <c r="B423" s="329" t="s">
        <v>1884</v>
      </c>
    </row>
    <row r="424" spans="1:2" s="319" customFormat="1" ht="20.25">
      <c r="A424" s="303"/>
      <c r="B424" s="329"/>
    </row>
    <row r="425" spans="1:2" s="319" customFormat="1" ht="20.25">
      <c r="A425" s="303"/>
      <c r="B425" s="329"/>
    </row>
    <row r="427" spans="1:2" s="319" customFormat="1" ht="20.25">
      <c r="A427" s="303"/>
      <c r="B427" s="329" t="s">
        <v>1567</v>
      </c>
    </row>
    <row r="429" spans="1:2" s="319" customFormat="1" ht="20.25">
      <c r="A429" s="303"/>
      <c r="B429" s="328" t="s">
        <v>1562</v>
      </c>
    </row>
    <row r="431" spans="1:2" s="319" customFormat="1" ht="20.25">
      <c r="A431" s="303"/>
      <c r="B431" s="329" t="s">
        <v>1885</v>
      </c>
    </row>
    <row r="433" spans="2:3" ht="20.25">
      <c r="B433" s="329" t="s">
        <v>1564</v>
      </c>
    </row>
    <row r="435" spans="2:3" ht="20.25">
      <c r="B435" s="328" t="s">
        <v>1886</v>
      </c>
    </row>
    <row r="437" spans="2:3" ht="20.25">
      <c r="B437" s="323" t="s">
        <v>1785</v>
      </c>
      <c r="C437" s="323" t="s">
        <v>1786</v>
      </c>
    </row>
    <row r="438" spans="2:3" ht="40.5">
      <c r="B438" s="322" t="s">
        <v>1887</v>
      </c>
      <c r="C438" s="322" t="s">
        <v>1888</v>
      </c>
    </row>
    <row r="439" spans="2:3" ht="40.5">
      <c r="B439" s="322" t="s">
        <v>1889</v>
      </c>
      <c r="C439" s="322" t="s">
        <v>1890</v>
      </c>
    </row>
    <row r="440" spans="2:3" ht="40.5">
      <c r="B440" s="322" t="s">
        <v>1891</v>
      </c>
      <c r="C440" s="322" t="s">
        <v>1892</v>
      </c>
    </row>
    <row r="441" spans="2:3" ht="40.5">
      <c r="B441" s="322" t="s">
        <v>1893</v>
      </c>
      <c r="C441" s="322" t="s">
        <v>1894</v>
      </c>
    </row>
    <row r="442" spans="2:3" ht="20.25">
      <c r="B442" s="322" t="s">
        <v>1895</v>
      </c>
      <c r="C442" s="322" t="s">
        <v>521</v>
      </c>
    </row>
    <row r="443" spans="2:3" ht="60.75">
      <c r="B443" s="322" t="s">
        <v>1896</v>
      </c>
      <c r="C443" s="322" t="s">
        <v>1897</v>
      </c>
    </row>
    <row r="444" spans="2:3" ht="40.5">
      <c r="B444" s="322" t="s">
        <v>1898</v>
      </c>
      <c r="C444" s="322" t="s">
        <v>524</v>
      </c>
    </row>
    <row r="445" spans="2:3" ht="40.5">
      <c r="B445" s="322" t="s">
        <v>1899</v>
      </c>
      <c r="C445" s="322" t="s">
        <v>1900</v>
      </c>
    </row>
    <row r="446" spans="2:3" ht="40.5">
      <c r="B446" s="322" t="s">
        <v>1901</v>
      </c>
      <c r="C446" s="322" t="s">
        <v>527</v>
      </c>
    </row>
    <row r="447" spans="2:3" ht="40.5">
      <c r="B447" s="322" t="s">
        <v>1902</v>
      </c>
      <c r="C447" s="322" t="s">
        <v>529</v>
      </c>
    </row>
    <row r="448" spans="2:3" ht="81">
      <c r="B448" s="322" t="s">
        <v>1903</v>
      </c>
      <c r="C448" s="322" t="s">
        <v>531</v>
      </c>
    </row>
    <row r="449" spans="2:3" ht="60.75">
      <c r="B449" s="322" t="s">
        <v>1904</v>
      </c>
      <c r="C449" s="322" t="s">
        <v>1905</v>
      </c>
    </row>
    <row r="450" spans="2:3" ht="20.25">
      <c r="B450" s="322"/>
      <c r="C450" s="318"/>
    </row>
    <row r="451" spans="2:3" ht="40.5">
      <c r="B451" s="322"/>
      <c r="C451" s="322" t="s">
        <v>1906</v>
      </c>
    </row>
    <row r="452" spans="2:3" ht="20.25">
      <c r="B452" s="322" t="s">
        <v>1907</v>
      </c>
      <c r="C452" s="322" t="s">
        <v>1908</v>
      </c>
    </row>
    <row r="453" spans="2:3" ht="60.75">
      <c r="B453" s="322" t="s">
        <v>1909</v>
      </c>
      <c r="C453" s="322" t="s">
        <v>181</v>
      </c>
    </row>
    <row r="454" spans="2:3" ht="40.5">
      <c r="B454" s="322" t="s">
        <v>1910</v>
      </c>
      <c r="C454" s="322" t="s">
        <v>1911</v>
      </c>
    </row>
    <row r="455" spans="2:3" ht="40.5">
      <c r="B455" s="322" t="s">
        <v>1912</v>
      </c>
      <c r="C455" s="322" t="s">
        <v>1913</v>
      </c>
    </row>
    <row r="456" spans="2:3" ht="20.25">
      <c r="B456" s="322" t="s">
        <v>1914</v>
      </c>
      <c r="C456" s="322" t="s">
        <v>1915</v>
      </c>
    </row>
    <row r="457" spans="2:3" ht="60.75">
      <c r="B457" s="322" t="s">
        <v>1916</v>
      </c>
      <c r="C457" s="322" t="s">
        <v>1917</v>
      </c>
    </row>
    <row r="458" spans="2:3" ht="60.75">
      <c r="B458" s="322" t="s">
        <v>1918</v>
      </c>
      <c r="C458" s="322" t="s">
        <v>182</v>
      </c>
    </row>
    <row r="459" spans="2:3" ht="40.5">
      <c r="B459" s="322" t="s">
        <v>520</v>
      </c>
      <c r="C459" s="322" t="s">
        <v>1919</v>
      </c>
    </row>
    <row r="460" spans="2:3" ht="20.25">
      <c r="B460" s="322" t="s">
        <v>1920</v>
      </c>
      <c r="C460" s="322" t="s">
        <v>533</v>
      </c>
    </row>
    <row r="461" spans="2:3" ht="20.25">
      <c r="B461" s="322" t="s">
        <v>1921</v>
      </c>
      <c r="C461" s="322" t="s">
        <v>535</v>
      </c>
    </row>
    <row r="462" spans="2:3" ht="20.25">
      <c r="B462" s="322" t="s">
        <v>1922</v>
      </c>
      <c r="C462" s="322" t="s">
        <v>1923</v>
      </c>
    </row>
    <row r="463" spans="2:3" ht="20.25">
      <c r="B463" s="322" t="s">
        <v>1716</v>
      </c>
      <c r="C463" s="322" t="s">
        <v>538</v>
      </c>
    </row>
    <row r="464" spans="2:3" ht="40.5">
      <c r="B464" s="322" t="s">
        <v>75</v>
      </c>
      <c r="C464" s="322" t="s">
        <v>1924</v>
      </c>
    </row>
    <row r="465" spans="2:3" ht="40.5">
      <c r="B465" s="322" t="s">
        <v>699</v>
      </c>
      <c r="C465" s="322" t="s">
        <v>700</v>
      </c>
    </row>
    <row r="466" spans="2:3" ht="20.25">
      <c r="B466" s="322" t="s">
        <v>1724</v>
      </c>
      <c r="C466" s="322" t="s">
        <v>540</v>
      </c>
    </row>
    <row r="467" spans="2:3" ht="20.25">
      <c r="B467" s="322" t="s">
        <v>1726</v>
      </c>
      <c r="C467" s="322" t="s">
        <v>541</v>
      </c>
    </row>
    <row r="468" spans="2:3" ht="20.25">
      <c r="B468" s="322" t="s">
        <v>1767</v>
      </c>
      <c r="C468" s="322" t="s">
        <v>73</v>
      </c>
    </row>
    <row r="469" spans="2:3" ht="20.25">
      <c r="B469" s="322"/>
      <c r="C469" s="318"/>
    </row>
    <row r="470" spans="2:3" ht="121.5">
      <c r="B470" s="322"/>
      <c r="C470" s="322" t="s">
        <v>1925</v>
      </c>
    </row>
    <row r="471" spans="2:3" ht="20.25">
      <c r="B471" s="322"/>
      <c r="C471" s="318"/>
    </row>
    <row r="472" spans="2:3" ht="81">
      <c r="B472" s="322"/>
      <c r="C472" s="322" t="s">
        <v>1926</v>
      </c>
    </row>
    <row r="473" spans="2:3" ht="20.25">
      <c r="B473" s="322"/>
      <c r="C473" s="318"/>
    </row>
    <row r="474" spans="2:3" ht="81">
      <c r="B474" s="322"/>
      <c r="C474" s="322" t="s">
        <v>1927</v>
      </c>
    </row>
    <row r="475" spans="2:3" ht="20.25">
      <c r="B475" s="322" t="s">
        <v>537</v>
      </c>
      <c r="C475" s="322" t="s">
        <v>533</v>
      </c>
    </row>
    <row r="476" spans="2:3" ht="20.25">
      <c r="B476" s="322" t="s">
        <v>1078</v>
      </c>
      <c r="C476" s="322" t="s">
        <v>1079</v>
      </c>
    </row>
    <row r="477" spans="2:3" ht="81">
      <c r="B477" s="322" t="s">
        <v>1728</v>
      </c>
      <c r="C477" s="322" t="s">
        <v>1928</v>
      </c>
    </row>
    <row r="478" spans="2:3" ht="39.75">
      <c r="B478" s="322" t="s">
        <v>1770</v>
      </c>
      <c r="C478" s="325" t="s">
        <v>1769</v>
      </c>
    </row>
    <row r="479" spans="2:3" ht="60.75">
      <c r="B479" s="322" t="s">
        <v>1929</v>
      </c>
      <c r="C479" s="322" t="s">
        <v>1930</v>
      </c>
    </row>
    <row r="480" spans="2:3" ht="20.25">
      <c r="B480" s="322"/>
      <c r="C480" s="318"/>
    </row>
    <row r="481" spans="2:3" ht="60.75">
      <c r="B481" s="322"/>
      <c r="C481" s="322" t="s">
        <v>1931</v>
      </c>
    </row>
    <row r="482" spans="2:3" ht="20.25">
      <c r="B482" s="322"/>
      <c r="C482" s="318"/>
    </row>
    <row r="483" spans="2:3" ht="60.75">
      <c r="B483" s="322"/>
      <c r="C483" s="322" t="s">
        <v>1932</v>
      </c>
    </row>
    <row r="484" spans="2:3" ht="20.25">
      <c r="B484" s="322" t="s">
        <v>532</v>
      </c>
      <c r="C484" s="322" t="s">
        <v>1799</v>
      </c>
    </row>
    <row r="485" spans="2:3" ht="20.25">
      <c r="B485" s="322"/>
      <c r="C485" s="318"/>
    </row>
    <row r="486" spans="2:3" ht="40.5">
      <c r="B486" s="322"/>
      <c r="C486" s="322" t="s">
        <v>1933</v>
      </c>
    </row>
    <row r="487" spans="2:3" ht="60.75">
      <c r="B487" s="322" t="s">
        <v>1934</v>
      </c>
      <c r="C487" s="322" t="s">
        <v>1935</v>
      </c>
    </row>
    <row r="488" spans="2:3" ht="20.25">
      <c r="B488" s="322" t="s">
        <v>534</v>
      </c>
      <c r="C488" s="322" t="s">
        <v>535</v>
      </c>
    </row>
    <row r="489" spans="2:3" ht="121.5">
      <c r="B489" s="322" t="s">
        <v>1746</v>
      </c>
      <c r="C489" s="322" t="s">
        <v>1936</v>
      </c>
    </row>
    <row r="490" spans="2:3" ht="40.5">
      <c r="B490" s="322" t="s">
        <v>1937</v>
      </c>
      <c r="C490" s="322" t="s">
        <v>1938</v>
      </c>
    </row>
    <row r="491" spans="2:3" ht="20.25">
      <c r="B491" s="322" t="s">
        <v>1939</v>
      </c>
      <c r="C491" s="322" t="s">
        <v>1940</v>
      </c>
    </row>
    <row r="492" spans="2:3" ht="40.5">
      <c r="B492" s="322" t="s">
        <v>1941</v>
      </c>
      <c r="C492" s="322" t="s">
        <v>1942</v>
      </c>
    </row>
    <row r="493" spans="2:3" ht="20.25">
      <c r="B493" s="322"/>
      <c r="C493" s="318"/>
    </row>
    <row r="494" spans="2:3" ht="40.5">
      <c r="B494" s="322"/>
      <c r="C494" s="322" t="s">
        <v>1943</v>
      </c>
    </row>
    <row r="495" spans="2:3" ht="60.75">
      <c r="B495" s="322" t="s">
        <v>1096</v>
      </c>
      <c r="C495" s="322" t="s">
        <v>1944</v>
      </c>
    </row>
    <row r="496" spans="2:3" ht="20.25">
      <c r="B496" s="322"/>
      <c r="C496" s="318"/>
    </row>
    <row r="497" spans="2:3" ht="60.75">
      <c r="B497" s="322"/>
      <c r="C497" s="322" t="s">
        <v>1945</v>
      </c>
    </row>
    <row r="498" spans="2:3" ht="60.75">
      <c r="B498" s="322" t="s">
        <v>539</v>
      </c>
      <c r="C498" s="322" t="s">
        <v>1946</v>
      </c>
    </row>
    <row r="499" spans="2:3" ht="81">
      <c r="B499" s="322" t="s">
        <v>1730</v>
      </c>
      <c r="C499" s="322" t="s">
        <v>1947</v>
      </c>
    </row>
    <row r="500" spans="2:3" ht="40.5">
      <c r="B500" s="322" t="s">
        <v>536</v>
      </c>
      <c r="C500" s="322" t="s">
        <v>1948</v>
      </c>
    </row>
    <row r="501" spans="2:3" ht="40.5">
      <c r="B501" s="322" t="s">
        <v>1949</v>
      </c>
      <c r="C501" s="322" t="s">
        <v>1938</v>
      </c>
    </row>
    <row r="502" spans="2:3" ht="20.25">
      <c r="B502" s="322" t="s">
        <v>1950</v>
      </c>
      <c r="C502" s="322" t="s">
        <v>1923</v>
      </c>
    </row>
    <row r="503" spans="2:3" ht="20.25">
      <c r="B503" s="322"/>
      <c r="C503" s="318"/>
    </row>
    <row r="504" spans="2:3" ht="60.75">
      <c r="B504" s="322"/>
      <c r="C504" s="322" t="s">
        <v>1951</v>
      </c>
    </row>
    <row r="505" spans="2:3" ht="101.25">
      <c r="B505" s="322" t="s">
        <v>365</v>
      </c>
      <c r="C505" s="322" t="s">
        <v>1952</v>
      </c>
    </row>
    <row r="506" spans="2:3" ht="20.25">
      <c r="B506" s="322"/>
      <c r="C506" s="318"/>
    </row>
    <row r="507" spans="2:3" ht="101.25">
      <c r="B507" s="322"/>
      <c r="C507" s="322" t="s">
        <v>1953</v>
      </c>
    </row>
    <row r="508" spans="2:3" ht="40.5">
      <c r="B508" s="322" t="s">
        <v>1954</v>
      </c>
      <c r="C508" s="322" t="s">
        <v>621</v>
      </c>
    </row>
    <row r="509" spans="2:3" ht="20.25">
      <c r="B509" s="322" t="s">
        <v>363</v>
      </c>
      <c r="C509" s="322" t="s">
        <v>364</v>
      </c>
    </row>
    <row r="510" spans="2:3" ht="40.5">
      <c r="B510" s="322" t="s">
        <v>1684</v>
      </c>
      <c r="C510" s="322" t="s">
        <v>1795</v>
      </c>
    </row>
    <row r="511" spans="2:3" ht="60.75">
      <c r="B511" s="322" t="s">
        <v>201</v>
      </c>
      <c r="C511" s="322" t="s">
        <v>1955</v>
      </c>
    </row>
    <row r="512" spans="2:3" ht="20.25">
      <c r="B512" s="328" t="s">
        <v>1956</v>
      </c>
    </row>
    <row r="514" spans="2:3">
      <c r="B514" s="330" t="s">
        <v>1587</v>
      </c>
    </row>
    <row r="516" spans="2:3" ht="20.25">
      <c r="B516" s="328" t="s">
        <v>1784</v>
      </c>
    </row>
    <row r="518" spans="2:3" ht="20.25">
      <c r="B518" s="323" t="s">
        <v>1785</v>
      </c>
      <c r="C518" s="323" t="s">
        <v>1786</v>
      </c>
    </row>
    <row r="519" spans="2:3" ht="40.5">
      <c r="B519" s="322" t="s">
        <v>43</v>
      </c>
      <c r="C519" s="322" t="s">
        <v>1787</v>
      </c>
    </row>
    <row r="520" spans="2:3" ht="20.25">
      <c r="B520" s="322"/>
      <c r="C520" s="318"/>
    </row>
    <row r="521" spans="2:3" ht="40.5">
      <c r="B521" s="322"/>
      <c r="C521" s="322" t="s">
        <v>1788</v>
      </c>
    </row>
    <row r="522" spans="2:3" ht="20.25">
      <c r="B522" s="322"/>
      <c r="C522" s="318"/>
    </row>
    <row r="523" spans="2:3" ht="40.5">
      <c r="B523" s="322"/>
      <c r="C523" s="322" t="s">
        <v>1789</v>
      </c>
    </row>
    <row r="524" spans="2:3" ht="20.25">
      <c r="B524" s="322"/>
      <c r="C524" s="318"/>
    </row>
    <row r="525" spans="2:3" ht="40.5">
      <c r="B525" s="322"/>
      <c r="C525" s="322" t="s">
        <v>1790</v>
      </c>
    </row>
    <row r="526" spans="2:3" ht="121.5">
      <c r="B526" s="322" t="s">
        <v>45</v>
      </c>
      <c r="C526" s="322" t="s">
        <v>1957</v>
      </c>
    </row>
    <row r="527" spans="2:3" ht="20.25">
      <c r="B527" s="322"/>
      <c r="C527" s="318"/>
    </row>
    <row r="528" spans="2:3" ht="40.5">
      <c r="B528" s="322"/>
      <c r="C528" s="322" t="s">
        <v>1791</v>
      </c>
    </row>
    <row r="529" spans="2:3" ht="20.25">
      <c r="B529" s="322"/>
      <c r="C529" s="318"/>
    </row>
    <row r="530" spans="2:3" ht="60.75">
      <c r="B530" s="322"/>
      <c r="C530" s="322" t="s">
        <v>1792</v>
      </c>
    </row>
    <row r="531" spans="2:3" ht="101.25">
      <c r="B531" s="322" t="s">
        <v>180</v>
      </c>
      <c r="C531" s="322" t="s">
        <v>1793</v>
      </c>
    </row>
    <row r="532" spans="2:3" ht="20.25">
      <c r="B532" s="322"/>
      <c r="C532" s="318"/>
    </row>
    <row r="533" spans="2:3" ht="40.5">
      <c r="B533" s="322"/>
      <c r="C533" s="322" t="s">
        <v>1794</v>
      </c>
    </row>
    <row r="534" spans="2:3" ht="40.5">
      <c r="B534" s="322" t="s">
        <v>1276</v>
      </c>
      <c r="C534" s="322" t="s">
        <v>1795</v>
      </c>
    </row>
    <row r="535" spans="2:3" ht="20.25">
      <c r="B535" s="322"/>
      <c r="C535" s="318"/>
    </row>
    <row r="536" spans="2:3" ht="101.25">
      <c r="B536" s="322"/>
      <c r="C536" s="322" t="s">
        <v>1796</v>
      </c>
    </row>
    <row r="537" spans="2:3" ht="20.25">
      <c r="B537" s="322"/>
      <c r="C537" s="318"/>
    </row>
    <row r="538" spans="2:3" ht="40.5">
      <c r="B538" s="322"/>
      <c r="C538" s="322" t="s">
        <v>1797</v>
      </c>
    </row>
    <row r="539" spans="2:3" ht="20.25">
      <c r="B539" s="322"/>
      <c r="C539" s="318"/>
    </row>
    <row r="540" spans="2:3" ht="20.25">
      <c r="B540" s="322"/>
      <c r="C540" s="322" t="s">
        <v>1798</v>
      </c>
    </row>
    <row r="541" spans="2:3" ht="20.25">
      <c r="B541" s="322" t="s">
        <v>48</v>
      </c>
      <c r="C541" s="322" t="s">
        <v>1799</v>
      </c>
    </row>
    <row r="542" spans="2:3" ht="20.25">
      <c r="B542" s="322"/>
      <c r="C542" s="318"/>
    </row>
    <row r="543" spans="2:3" ht="60.75">
      <c r="B543" s="322"/>
      <c r="C543" s="322" t="s">
        <v>1800</v>
      </c>
    </row>
    <row r="544" spans="2:3" ht="162">
      <c r="B544" s="322" t="s">
        <v>907</v>
      </c>
      <c r="C544" s="322" t="s">
        <v>1958</v>
      </c>
    </row>
    <row r="545" spans="2:3" ht="20.25">
      <c r="B545" s="322"/>
      <c r="C545" s="318"/>
    </row>
    <row r="546" spans="2:3" ht="60.75">
      <c r="B546" s="322"/>
      <c r="C546" s="322" t="s">
        <v>1959</v>
      </c>
    </row>
    <row r="547" spans="2:3" ht="20.25">
      <c r="B547" s="322"/>
      <c r="C547" s="318"/>
    </row>
    <row r="548" spans="2:3" ht="81">
      <c r="B548" s="322"/>
      <c r="C548" s="322" t="s">
        <v>1803</v>
      </c>
    </row>
    <row r="549" spans="2:3" ht="81">
      <c r="B549" s="322" t="s">
        <v>1076</v>
      </c>
      <c r="C549" s="322" t="s">
        <v>1804</v>
      </c>
    </row>
    <row r="550" spans="2:3" ht="20.25">
      <c r="B550" s="322"/>
      <c r="C550" s="318"/>
    </row>
    <row r="551" spans="2:3" ht="121.5">
      <c r="B551" s="322"/>
      <c r="C551" s="322" t="s">
        <v>1805</v>
      </c>
    </row>
    <row r="552" spans="2:3" ht="101.25">
      <c r="B552" s="322" t="s">
        <v>952</v>
      </c>
      <c r="C552" s="322" t="s">
        <v>1806</v>
      </c>
    </row>
    <row r="553" spans="2:3" ht="20.25">
      <c r="B553" s="322"/>
      <c r="C553" s="318"/>
    </row>
    <row r="554" spans="2:3" ht="60.75">
      <c r="B554" s="322"/>
      <c r="C554" s="322" t="s">
        <v>1807</v>
      </c>
    </row>
    <row r="555" spans="2:3" ht="20.25">
      <c r="B555" s="322"/>
      <c r="C555" s="318"/>
    </row>
    <row r="556" spans="2:3" ht="101.25">
      <c r="B556" s="322"/>
      <c r="C556" s="322" t="s">
        <v>1808</v>
      </c>
    </row>
    <row r="557" spans="2:3" ht="20.25">
      <c r="B557" s="322"/>
      <c r="C557" s="318"/>
    </row>
    <row r="558" spans="2:3" ht="60.75">
      <c r="B558" s="322"/>
      <c r="C558" s="322" t="s">
        <v>1809</v>
      </c>
    </row>
    <row r="559" spans="2:3" ht="40.5">
      <c r="B559" s="322" t="s">
        <v>49</v>
      </c>
      <c r="C559" s="322" t="s">
        <v>183</v>
      </c>
    </row>
    <row r="560" spans="2:3" ht="20.25">
      <c r="B560" s="322"/>
      <c r="C560" s="318"/>
    </row>
    <row r="561" spans="2:3" ht="40.5">
      <c r="B561" s="322"/>
      <c r="C561" s="322" t="s">
        <v>1960</v>
      </c>
    </row>
    <row r="562" spans="2:3" ht="20.25">
      <c r="B562" s="322"/>
      <c r="C562" s="318"/>
    </row>
    <row r="563" spans="2:3" ht="101.25">
      <c r="B563" s="322"/>
      <c r="C563" s="322" t="s">
        <v>1811</v>
      </c>
    </row>
    <row r="564" spans="2:3" ht="20.25">
      <c r="B564" s="322"/>
      <c r="C564" s="318"/>
    </row>
    <row r="565" spans="2:3" ht="121.5">
      <c r="B565" s="322"/>
      <c r="C565" s="322" t="s">
        <v>1812</v>
      </c>
    </row>
    <row r="566" spans="2:3" ht="20.25">
      <c r="B566" s="322"/>
      <c r="C566" s="318"/>
    </row>
    <row r="567" spans="2:3" ht="40.5">
      <c r="B567" s="322"/>
      <c r="C567" s="322" t="s">
        <v>1813</v>
      </c>
    </row>
    <row r="568" spans="2:3" ht="60.75">
      <c r="B568" s="322" t="s">
        <v>1280</v>
      </c>
      <c r="C568" s="322" t="s">
        <v>1814</v>
      </c>
    </row>
    <row r="569" spans="2:3" ht="20.25">
      <c r="B569" s="322"/>
      <c r="C569" s="318"/>
    </row>
    <row r="570" spans="2:3" ht="60.75">
      <c r="B570" s="322"/>
      <c r="C570" s="322" t="s">
        <v>1961</v>
      </c>
    </row>
    <row r="571" spans="2:3" ht="20.25">
      <c r="B571" s="322"/>
      <c r="C571" s="318"/>
    </row>
    <row r="572" spans="2:3" ht="60.75">
      <c r="B572" s="322"/>
      <c r="C572" s="322" t="s">
        <v>1816</v>
      </c>
    </row>
    <row r="573" spans="2:3" ht="20.25">
      <c r="B573" s="322"/>
      <c r="C573" s="318"/>
    </row>
    <row r="574" spans="2:3" ht="60.75">
      <c r="B574" s="322"/>
      <c r="C574" s="322" t="s">
        <v>1817</v>
      </c>
    </row>
    <row r="575" spans="2:3" ht="40.5">
      <c r="B575" s="322" t="s">
        <v>1513</v>
      </c>
      <c r="C575" s="322" t="s">
        <v>1818</v>
      </c>
    </row>
    <row r="576" spans="2:3" ht="20.25">
      <c r="B576" s="322"/>
      <c r="C576" s="318"/>
    </row>
    <row r="577" spans="2:3" ht="40.5">
      <c r="B577" s="322"/>
      <c r="C577" s="322" t="s">
        <v>1962</v>
      </c>
    </row>
    <row r="578" spans="2:3" ht="20.25">
      <c r="B578" s="322"/>
      <c r="C578" s="318"/>
    </row>
    <row r="579" spans="2:3" ht="81">
      <c r="B579" s="322"/>
      <c r="C579" s="322" t="s">
        <v>1820</v>
      </c>
    </row>
    <row r="580" spans="2:3" ht="40.5">
      <c r="B580" s="322" t="s">
        <v>1821</v>
      </c>
      <c r="C580" s="322" t="s">
        <v>1822</v>
      </c>
    </row>
    <row r="582" spans="2:3">
      <c r="B582" s="330" t="s">
        <v>1587</v>
      </c>
    </row>
    <row r="584" spans="2:3" ht="20.25">
      <c r="B584" s="328" t="s">
        <v>1823</v>
      </c>
    </row>
    <row r="586" spans="2:3" ht="20.25">
      <c r="B586" s="323" t="s">
        <v>1785</v>
      </c>
      <c r="C586" s="323" t="s">
        <v>1786</v>
      </c>
    </row>
    <row r="587" spans="2:3" ht="60.75">
      <c r="B587" s="322" t="s">
        <v>1824</v>
      </c>
      <c r="C587" s="322" t="s">
        <v>1963</v>
      </c>
    </row>
    <row r="588" spans="2:3" ht="20.25">
      <c r="B588" s="322"/>
      <c r="C588" s="318"/>
    </row>
    <row r="589" spans="2:3" ht="20.25">
      <c r="B589" s="322"/>
      <c r="C589" s="322" t="s">
        <v>1826</v>
      </c>
    </row>
    <row r="590" spans="2:3" ht="20.25">
      <c r="B590" s="322"/>
      <c r="C590" s="318"/>
    </row>
    <row r="591" spans="2:3" ht="40.5">
      <c r="B591" s="322"/>
      <c r="C591" s="322" t="s">
        <v>1827</v>
      </c>
    </row>
    <row r="592" spans="2:3" ht="20.25">
      <c r="B592" s="322"/>
      <c r="C592" s="318"/>
    </row>
    <row r="593" spans="2:3" ht="40.5">
      <c r="B593" s="322"/>
      <c r="C593" s="322" t="s">
        <v>1828</v>
      </c>
    </row>
    <row r="594" spans="2:3" ht="20.25">
      <c r="B594" s="322"/>
      <c r="C594" s="318"/>
    </row>
    <row r="595" spans="2:3" ht="60.75">
      <c r="B595" s="322"/>
      <c r="C595" s="322" t="s">
        <v>1964</v>
      </c>
    </row>
    <row r="596" spans="2:3" ht="60.75">
      <c r="B596" s="322" t="s">
        <v>742</v>
      </c>
      <c r="C596" s="322" t="s">
        <v>1830</v>
      </c>
    </row>
    <row r="597" spans="2:3" ht="20.25">
      <c r="B597" s="322"/>
      <c r="C597" s="318"/>
    </row>
    <row r="598" spans="2:3" ht="60.75">
      <c r="B598" s="322"/>
      <c r="C598" s="322" t="s">
        <v>1831</v>
      </c>
    </row>
    <row r="599" spans="2:3" ht="20.25">
      <c r="B599" s="322"/>
      <c r="C599" s="318"/>
    </row>
    <row r="600" spans="2:3" ht="40.5">
      <c r="B600" s="322"/>
      <c r="C600" s="322" t="s">
        <v>1832</v>
      </c>
    </row>
    <row r="601" spans="2:3" ht="20.25">
      <c r="B601" s="322"/>
      <c r="C601" s="318"/>
    </row>
    <row r="602" spans="2:3" ht="141.75">
      <c r="B602" s="322"/>
      <c r="C602" s="322" t="s">
        <v>1833</v>
      </c>
    </row>
    <row r="603" spans="2:3" ht="20.25">
      <c r="B603" s="322"/>
      <c r="C603" s="318"/>
    </row>
    <row r="604" spans="2:3" ht="222.75">
      <c r="B604" s="322"/>
      <c r="C604" s="322" t="s">
        <v>1965</v>
      </c>
    </row>
    <row r="605" spans="2:3" ht="20.25">
      <c r="B605" s="322"/>
      <c r="C605" s="318"/>
    </row>
    <row r="606" spans="2:3" ht="141.75">
      <c r="B606" s="322"/>
      <c r="C606" s="322" t="s">
        <v>1966</v>
      </c>
    </row>
    <row r="607" spans="2:3" ht="20.25">
      <c r="B607" s="322"/>
      <c r="C607" s="318"/>
    </row>
    <row r="608" spans="2:3" ht="101.25">
      <c r="B608" s="322"/>
      <c r="C608" s="322" t="s">
        <v>1836</v>
      </c>
    </row>
    <row r="609" spans="2:3" ht="20.25">
      <c r="B609" s="322"/>
      <c r="C609" s="318"/>
    </row>
    <row r="610" spans="2:3" ht="40.5">
      <c r="B610" s="322"/>
      <c r="C610" s="322" t="s">
        <v>1837</v>
      </c>
    </row>
    <row r="611" spans="2:3" ht="40.5">
      <c r="B611" s="322" t="s">
        <v>986</v>
      </c>
      <c r="C611" s="322" t="s">
        <v>176</v>
      </c>
    </row>
    <row r="612" spans="2:3" ht="20.25">
      <c r="B612" s="322"/>
      <c r="C612" s="318"/>
    </row>
    <row r="613" spans="2:3" ht="40.5">
      <c r="B613" s="322"/>
      <c r="C613" s="322" t="s">
        <v>1838</v>
      </c>
    </row>
    <row r="614" spans="2:3" ht="20.25">
      <c r="B614" s="322"/>
      <c r="C614" s="318"/>
    </row>
    <row r="615" spans="2:3" ht="60.75">
      <c r="B615" s="322"/>
      <c r="C615" s="322" t="s">
        <v>1839</v>
      </c>
    </row>
    <row r="616" spans="2:3" ht="81">
      <c r="B616" s="322" t="s">
        <v>1075</v>
      </c>
      <c r="C616" s="322" t="s">
        <v>1840</v>
      </c>
    </row>
    <row r="617" spans="2:3" ht="20.25">
      <c r="B617" s="322"/>
      <c r="C617" s="318"/>
    </row>
    <row r="618" spans="2:3" ht="60.75">
      <c r="B618" s="322"/>
      <c r="C618" s="322" t="s">
        <v>1841</v>
      </c>
    </row>
    <row r="619" spans="2:3" ht="243">
      <c r="B619" s="322" t="s">
        <v>358</v>
      </c>
      <c r="C619" s="322" t="s">
        <v>1842</v>
      </c>
    </row>
    <row r="620" spans="2:3" ht="20.25">
      <c r="B620" s="322"/>
      <c r="C620" s="318"/>
    </row>
    <row r="621" spans="2:3" ht="81">
      <c r="B621" s="322"/>
      <c r="C621" s="322" t="s">
        <v>1843</v>
      </c>
    </row>
    <row r="622" spans="2:3" ht="20.25">
      <c r="B622" s="322"/>
      <c r="C622" s="318"/>
    </row>
    <row r="623" spans="2:3" ht="60.75">
      <c r="B623" s="322"/>
      <c r="C623" s="322" t="s">
        <v>1844</v>
      </c>
    </row>
    <row r="624" spans="2:3" ht="20.25">
      <c r="B624" s="322"/>
      <c r="C624" s="318"/>
    </row>
    <row r="625" spans="2:3" ht="121.5">
      <c r="B625" s="322"/>
      <c r="C625" s="322" t="s">
        <v>1845</v>
      </c>
    </row>
    <row r="626" spans="2:3" ht="20.25">
      <c r="B626" s="322"/>
      <c r="C626" s="318"/>
    </row>
    <row r="627" spans="2:3" ht="182.25">
      <c r="B627" s="322"/>
      <c r="C627" s="322" t="s">
        <v>1846</v>
      </c>
    </row>
    <row r="628" spans="2:3" ht="81">
      <c r="B628" s="322" t="s">
        <v>909</v>
      </c>
      <c r="C628" s="322" t="s">
        <v>1847</v>
      </c>
    </row>
    <row r="629" spans="2:3" ht="20.25">
      <c r="B629" s="322"/>
      <c r="C629" s="318"/>
    </row>
    <row r="630" spans="2:3" ht="40.5">
      <c r="B630" s="322"/>
      <c r="C630" s="322" t="s">
        <v>1848</v>
      </c>
    </row>
    <row r="631" spans="2:3" ht="20.25">
      <c r="B631" s="322"/>
      <c r="C631" s="318"/>
    </row>
    <row r="632" spans="2:3" ht="60.75">
      <c r="B632" s="322"/>
      <c r="C632" s="322" t="s">
        <v>1849</v>
      </c>
    </row>
    <row r="633" spans="2:3" ht="20.25">
      <c r="B633" s="322"/>
      <c r="C633" s="318"/>
    </row>
    <row r="634" spans="2:3" ht="81">
      <c r="B634" s="322"/>
      <c r="C634" s="322" t="s">
        <v>1850</v>
      </c>
    </row>
    <row r="635" spans="2:3" ht="20.25">
      <c r="B635" s="322"/>
      <c r="C635" s="318"/>
    </row>
    <row r="636" spans="2:3" ht="40.5">
      <c r="B636" s="322"/>
      <c r="C636" s="322" t="s">
        <v>1851</v>
      </c>
    </row>
    <row r="637" spans="2:3" ht="20.25">
      <c r="B637" s="322"/>
      <c r="C637" s="318"/>
    </row>
    <row r="638" spans="2:3" ht="60.75">
      <c r="B638" s="322"/>
      <c r="C638" s="322" t="s">
        <v>1852</v>
      </c>
    </row>
    <row r="639" spans="2:3" ht="20.25">
      <c r="B639" s="322"/>
      <c r="C639" s="318"/>
    </row>
    <row r="640" spans="2:3" ht="40.5">
      <c r="B640" s="322"/>
      <c r="C640" s="322" t="s">
        <v>1853</v>
      </c>
    </row>
    <row r="641" spans="2:3" ht="40.5">
      <c r="B641" s="322" t="s">
        <v>397</v>
      </c>
      <c r="C641" s="322" t="s">
        <v>177</v>
      </c>
    </row>
    <row r="642" spans="2:3" ht="20.25">
      <c r="B642" s="322"/>
      <c r="C642" s="318"/>
    </row>
    <row r="643" spans="2:3" ht="60.75">
      <c r="B643" s="322"/>
      <c r="C643" s="322" t="s">
        <v>1854</v>
      </c>
    </row>
    <row r="644" spans="2:3" ht="20.25">
      <c r="B644" s="322"/>
      <c r="C644" s="318"/>
    </row>
    <row r="645" spans="2:3" ht="101.25">
      <c r="B645" s="322"/>
      <c r="C645" s="322" t="s">
        <v>1967</v>
      </c>
    </row>
    <row r="646" spans="2:3" ht="40.5">
      <c r="B646" s="322" t="s">
        <v>357</v>
      </c>
      <c r="C646" s="322" t="s">
        <v>1856</v>
      </c>
    </row>
    <row r="647" spans="2:3" ht="20.25">
      <c r="B647" s="322"/>
      <c r="C647" s="318"/>
    </row>
    <row r="648" spans="2:3" ht="81">
      <c r="B648" s="322"/>
      <c r="C648" s="322" t="s">
        <v>1857</v>
      </c>
    </row>
    <row r="649" spans="2:3" ht="20.25">
      <c r="B649" s="322"/>
      <c r="C649" s="318"/>
    </row>
    <row r="650" spans="2:3" ht="60.75">
      <c r="B650" s="322"/>
      <c r="C650" s="322" t="s">
        <v>1858</v>
      </c>
    </row>
    <row r="651" spans="2:3" ht="20.25">
      <c r="B651" s="322"/>
      <c r="C651" s="318"/>
    </row>
    <row r="652" spans="2:3" ht="40.5">
      <c r="B652" s="322"/>
      <c r="C652" s="322" t="s">
        <v>1859</v>
      </c>
    </row>
    <row r="653" spans="2:3" ht="20.25">
      <c r="B653" s="322"/>
      <c r="C653" s="318"/>
    </row>
    <row r="654" spans="2:3" ht="60.75">
      <c r="B654" s="322"/>
      <c r="C654" s="322" t="s">
        <v>1860</v>
      </c>
    </row>
    <row r="655" spans="2:3" ht="40.5">
      <c r="B655" s="322" t="s">
        <v>321</v>
      </c>
      <c r="C655" s="322" t="s">
        <v>1861</v>
      </c>
    </row>
    <row r="656" spans="2:3" ht="20.25">
      <c r="B656" s="322"/>
      <c r="C656" s="318"/>
    </row>
    <row r="657" spans="2:3" ht="60.75">
      <c r="B657" s="322"/>
      <c r="C657" s="322" t="s">
        <v>1862</v>
      </c>
    </row>
    <row r="658" spans="2:3" ht="20.25">
      <c r="B658" s="322"/>
      <c r="C658" s="318"/>
    </row>
    <row r="659" spans="2:3" ht="60.75">
      <c r="B659" s="322"/>
      <c r="C659" s="322" t="s">
        <v>1863</v>
      </c>
    </row>
    <row r="660" spans="2:3" ht="20.25">
      <c r="B660" s="322"/>
      <c r="C660" s="318"/>
    </row>
    <row r="661" spans="2:3" ht="60.75">
      <c r="B661" s="322"/>
      <c r="C661" s="322" t="s">
        <v>1864</v>
      </c>
    </row>
    <row r="662" spans="2:3" ht="40.5">
      <c r="B662" s="322" t="s">
        <v>322</v>
      </c>
      <c r="C662" s="322" t="s">
        <v>1865</v>
      </c>
    </row>
    <row r="663" spans="2:3" ht="20.25">
      <c r="B663" s="322"/>
      <c r="C663" s="318"/>
    </row>
    <row r="664" spans="2:3" ht="60.75">
      <c r="B664" s="322"/>
      <c r="C664" s="322" t="s">
        <v>1866</v>
      </c>
    </row>
    <row r="665" spans="2:3" ht="20.25">
      <c r="B665" s="322"/>
      <c r="C665" s="318"/>
    </row>
    <row r="666" spans="2:3" ht="60.75">
      <c r="B666" s="322"/>
      <c r="C666" s="322" t="s">
        <v>1867</v>
      </c>
    </row>
    <row r="667" spans="2:3" ht="20.25">
      <c r="B667" s="322"/>
      <c r="C667" s="318"/>
    </row>
    <row r="668" spans="2:3" ht="60.75">
      <c r="B668" s="322"/>
      <c r="C668" s="322" t="s">
        <v>1868</v>
      </c>
    </row>
    <row r="669" spans="2:3" ht="81">
      <c r="B669" s="322" t="s">
        <v>743</v>
      </c>
      <c r="C669" s="322" t="s">
        <v>1869</v>
      </c>
    </row>
    <row r="670" spans="2:3" ht="20.25">
      <c r="B670" s="322"/>
      <c r="C670" s="318"/>
    </row>
    <row r="671" spans="2:3" ht="40.5">
      <c r="B671" s="322"/>
      <c r="C671" s="322" t="s">
        <v>1870</v>
      </c>
    </row>
    <row r="672" spans="2:3" ht="20.25">
      <c r="B672" s="322"/>
      <c r="C672" s="318"/>
    </row>
    <row r="673" spans="2:3" ht="40.5">
      <c r="B673" s="322"/>
      <c r="C673" s="322" t="s">
        <v>1871</v>
      </c>
    </row>
    <row r="674" spans="2:3" ht="20.25">
      <c r="B674" s="322"/>
      <c r="C674" s="318"/>
    </row>
    <row r="675" spans="2:3" ht="40.5">
      <c r="B675" s="322"/>
      <c r="C675" s="322" t="s">
        <v>1872</v>
      </c>
    </row>
    <row r="676" spans="2:3" ht="20.25">
      <c r="B676" s="322"/>
      <c r="C676" s="331"/>
    </row>
    <row r="677" spans="2:3" ht="182.25">
      <c r="B677" s="322"/>
      <c r="C677" s="332" t="s">
        <v>1873</v>
      </c>
    </row>
    <row r="678" spans="2:3" ht="20.25">
      <c r="B678" s="322"/>
      <c r="C678" s="331"/>
    </row>
    <row r="679" spans="2:3" ht="60.75">
      <c r="B679" s="322"/>
      <c r="C679" s="332" t="s">
        <v>1874</v>
      </c>
    </row>
    <row r="680" spans="2:3" ht="20.25">
      <c r="B680" s="322"/>
      <c r="C680" s="318"/>
    </row>
    <row r="681" spans="2:3" ht="40.5">
      <c r="B681" s="322"/>
      <c r="C681" s="322" t="s">
        <v>1875</v>
      </c>
    </row>
    <row r="682" spans="2:3" ht="40.5">
      <c r="B682" s="322" t="s">
        <v>58</v>
      </c>
      <c r="C682" s="322" t="s">
        <v>1876</v>
      </c>
    </row>
    <row r="683" spans="2:3" ht="20.25">
      <c r="B683" s="322"/>
      <c r="C683" s="318"/>
    </row>
    <row r="684" spans="2:3" ht="60.75">
      <c r="B684" s="322"/>
      <c r="C684" s="322" t="s">
        <v>1877</v>
      </c>
    </row>
    <row r="685" spans="2:3" ht="20.25">
      <c r="B685" s="322"/>
      <c r="C685" s="318"/>
    </row>
    <row r="686" spans="2:3" ht="60.75">
      <c r="B686" s="322"/>
      <c r="C686" s="322" t="s">
        <v>1878</v>
      </c>
    </row>
    <row r="687" spans="2:3" ht="20.25">
      <c r="B687" s="322"/>
      <c r="C687" s="318"/>
    </row>
    <row r="688" spans="2:3" ht="81">
      <c r="B688" s="322"/>
      <c r="C688" s="322" t="s">
        <v>1879</v>
      </c>
    </row>
    <row r="689" spans="1:3" ht="20.25">
      <c r="B689" s="322"/>
      <c r="C689" s="318"/>
    </row>
    <row r="690" spans="1:3" ht="40.5">
      <c r="B690" s="322"/>
      <c r="C690" s="322" t="s">
        <v>1880</v>
      </c>
    </row>
    <row r="691" spans="1:3" ht="20.25">
      <c r="B691" s="322"/>
      <c r="C691" s="318"/>
    </row>
    <row r="692" spans="1:3" ht="40.5">
      <c r="B692" s="322"/>
      <c r="C692" s="322" t="s">
        <v>1881</v>
      </c>
    </row>
    <row r="694" spans="1:3">
      <c r="B694" s="330" t="s">
        <v>1587</v>
      </c>
    </row>
    <row r="696" spans="1:3" ht="20.25">
      <c r="B696" s="329" t="s">
        <v>1968</v>
      </c>
    </row>
    <row r="698" spans="1:3" ht="20.25">
      <c r="B698" s="328" t="s">
        <v>1969</v>
      </c>
    </row>
    <row r="700" spans="1:3" ht="20.25">
      <c r="B700" s="328" t="s">
        <v>1557</v>
      </c>
    </row>
    <row r="702" spans="1:3">
      <c r="B702" s="330" t="s">
        <v>1558</v>
      </c>
    </row>
    <row r="704" spans="1:3" s="319" customFormat="1" ht="20.25">
      <c r="A704" s="303"/>
      <c r="B704" s="328" t="s">
        <v>1559</v>
      </c>
    </row>
    <row r="705" spans="1:2" s="319" customFormat="1">
      <c r="A705" s="303"/>
      <c r="B705" s="333"/>
    </row>
    <row r="706" spans="1:2" s="319" customFormat="1" ht="20.25">
      <c r="A706" s="303"/>
      <c r="B706" s="334" t="s">
        <v>1560</v>
      </c>
    </row>
    <row r="707" spans="1:2" s="319" customFormat="1">
      <c r="A707" s="303"/>
      <c r="B707" s="333"/>
    </row>
    <row r="708" spans="1:2" s="319" customFormat="1" ht="20.25">
      <c r="A708" s="303"/>
      <c r="B708" s="334" t="s">
        <v>1561</v>
      </c>
    </row>
    <row r="710" spans="1:2" s="319" customFormat="1" ht="20.25">
      <c r="A710" s="303"/>
      <c r="B710" s="328" t="s">
        <v>1883</v>
      </c>
    </row>
    <row r="712" spans="1:2" s="319" customFormat="1" ht="20.25">
      <c r="A712" s="303"/>
      <c r="B712" s="329" t="s">
        <v>1884</v>
      </c>
    </row>
    <row r="713" spans="1:2" s="319" customFormat="1" ht="20.25">
      <c r="A713" s="303"/>
      <c r="B713" s="329"/>
    </row>
    <row r="714" spans="1:2" s="319" customFormat="1" ht="20.25">
      <c r="A714" s="303"/>
      <c r="B714" s="329"/>
    </row>
    <row r="716" spans="1:2" s="319" customFormat="1" ht="20.25">
      <c r="A716" s="303"/>
      <c r="B716" s="329" t="s">
        <v>1567</v>
      </c>
    </row>
    <row r="718" spans="1:2" s="319" customFormat="1" ht="20.25">
      <c r="A718" s="303"/>
      <c r="B718" s="328" t="s">
        <v>1562</v>
      </c>
    </row>
    <row r="720" spans="1:2" ht="20.25">
      <c r="B720" s="329" t="s">
        <v>1970</v>
      </c>
    </row>
    <row r="722" spans="2:3" ht="20.25">
      <c r="B722" s="329" t="s">
        <v>1971</v>
      </c>
    </row>
    <row r="724" spans="2:3" ht="20.25">
      <c r="B724" s="328" t="s">
        <v>1886</v>
      </c>
    </row>
    <row r="726" spans="2:3">
      <c r="B726" s="330" t="s">
        <v>1972</v>
      </c>
    </row>
    <row r="728" spans="2:3" ht="20.25">
      <c r="B728" s="323" t="s">
        <v>1785</v>
      </c>
      <c r="C728" s="323" t="s">
        <v>1786</v>
      </c>
    </row>
    <row r="729" spans="2:3" ht="40.5">
      <c r="B729" s="322" t="s">
        <v>10</v>
      </c>
      <c r="C729" s="322" t="s">
        <v>1888</v>
      </c>
    </row>
    <row r="730" spans="2:3" ht="40.5">
      <c r="B730" s="322" t="s">
        <v>9</v>
      </c>
      <c r="C730" s="322" t="s">
        <v>1890</v>
      </c>
    </row>
    <row r="731" spans="2:3" ht="40.5">
      <c r="B731" s="322" t="s">
        <v>1973</v>
      </c>
      <c r="C731" s="322" t="s">
        <v>1974</v>
      </c>
    </row>
    <row r="732" spans="2:3" ht="40.5">
      <c r="B732" s="322" t="s">
        <v>542</v>
      </c>
      <c r="C732" s="322" t="s">
        <v>1892</v>
      </c>
    </row>
    <row r="733" spans="2:3" ht="40.5">
      <c r="B733" s="322" t="s">
        <v>543</v>
      </c>
      <c r="C733" s="322" t="s">
        <v>1894</v>
      </c>
    </row>
    <row r="734" spans="2:3" ht="20.25">
      <c r="B734" s="322" t="s">
        <v>1975</v>
      </c>
      <c r="C734" s="322" t="s">
        <v>521</v>
      </c>
    </row>
    <row r="735" spans="2:3" ht="60.75">
      <c r="B735" s="322" t="s">
        <v>522</v>
      </c>
      <c r="C735" s="322" t="s">
        <v>1897</v>
      </c>
    </row>
    <row r="736" spans="2:3" ht="40.5">
      <c r="B736" s="322" t="s">
        <v>523</v>
      </c>
      <c r="C736" s="322" t="s">
        <v>524</v>
      </c>
    </row>
    <row r="737" spans="2:3" ht="40.5">
      <c r="B737" s="322" t="s">
        <v>525</v>
      </c>
      <c r="C737" s="322" t="s">
        <v>1900</v>
      </c>
    </row>
    <row r="738" spans="2:3" ht="40.5">
      <c r="B738" s="322" t="s">
        <v>526</v>
      </c>
      <c r="C738" s="322" t="s">
        <v>527</v>
      </c>
    </row>
    <row r="739" spans="2:3" ht="40.5">
      <c r="B739" s="322" t="s">
        <v>528</v>
      </c>
      <c r="C739" s="322" t="s">
        <v>529</v>
      </c>
    </row>
    <row r="740" spans="2:3" ht="81">
      <c r="B740" s="322" t="s">
        <v>530</v>
      </c>
      <c r="C740" s="322" t="s">
        <v>531</v>
      </c>
    </row>
    <row r="741" spans="2:3" ht="60.75">
      <c r="B741" s="322" t="s">
        <v>1976</v>
      </c>
      <c r="C741" s="322" t="s">
        <v>1905</v>
      </c>
    </row>
    <row r="742" spans="2:3" ht="20.25">
      <c r="B742" s="322"/>
      <c r="C742" s="318"/>
    </row>
    <row r="743" spans="2:3" ht="40.5">
      <c r="B743" s="322"/>
      <c r="C743" s="322" t="s">
        <v>1906</v>
      </c>
    </row>
    <row r="744" spans="2:3" ht="20.25">
      <c r="B744" s="322" t="s">
        <v>1977</v>
      </c>
      <c r="C744" s="322" t="s">
        <v>1908</v>
      </c>
    </row>
    <row r="745" spans="2:3" ht="60.75">
      <c r="B745" s="322" t="s">
        <v>1978</v>
      </c>
      <c r="C745" s="322" t="s">
        <v>181</v>
      </c>
    </row>
    <row r="746" spans="2:3" ht="40.5">
      <c r="B746" s="322" t="s">
        <v>1979</v>
      </c>
      <c r="C746" s="322" t="s">
        <v>1911</v>
      </c>
    </row>
    <row r="747" spans="2:3" ht="40.5">
      <c r="B747" s="322" t="s">
        <v>1695</v>
      </c>
      <c r="C747" s="322" t="s">
        <v>1913</v>
      </c>
    </row>
    <row r="748" spans="2:3" ht="20.25">
      <c r="B748" s="322" t="s">
        <v>1914</v>
      </c>
      <c r="C748" s="322" t="s">
        <v>1915</v>
      </c>
    </row>
    <row r="749" spans="2:3" ht="60.75">
      <c r="B749" s="322" t="s">
        <v>1916</v>
      </c>
      <c r="C749" s="322" t="s">
        <v>1917</v>
      </c>
    </row>
    <row r="750" spans="2:3" ht="60.75">
      <c r="B750" s="322" t="s">
        <v>1918</v>
      </c>
      <c r="C750" s="322" t="s">
        <v>182</v>
      </c>
    </row>
    <row r="751" spans="2:3" ht="40.5">
      <c r="B751" s="322" t="s">
        <v>520</v>
      </c>
      <c r="C751" s="322" t="s">
        <v>1919</v>
      </c>
    </row>
    <row r="752" spans="2:3" ht="20.25">
      <c r="B752" s="322" t="s">
        <v>1920</v>
      </c>
      <c r="C752" s="322" t="s">
        <v>533</v>
      </c>
    </row>
    <row r="753" spans="2:3" ht="20.25">
      <c r="B753" s="322" t="s">
        <v>1921</v>
      </c>
      <c r="C753" s="322" t="s">
        <v>535</v>
      </c>
    </row>
    <row r="754" spans="2:3" ht="20.25">
      <c r="B754" s="322" t="s">
        <v>1922</v>
      </c>
      <c r="C754" s="322" t="s">
        <v>1923</v>
      </c>
    </row>
    <row r="755" spans="2:3" ht="20.25">
      <c r="B755" s="322" t="s">
        <v>1716</v>
      </c>
      <c r="C755" s="322" t="s">
        <v>538</v>
      </c>
    </row>
    <row r="756" spans="2:3" ht="40.5">
      <c r="B756" s="322" t="s">
        <v>75</v>
      </c>
      <c r="C756" s="322" t="s">
        <v>1924</v>
      </c>
    </row>
    <row r="757" spans="2:3" ht="40.5">
      <c r="B757" s="322" t="s">
        <v>699</v>
      </c>
      <c r="C757" s="322" t="s">
        <v>700</v>
      </c>
    </row>
    <row r="758" spans="2:3" ht="20.25">
      <c r="B758" s="322" t="s">
        <v>1724</v>
      </c>
      <c r="C758" s="322" t="s">
        <v>540</v>
      </c>
    </row>
    <row r="759" spans="2:3" ht="20.25">
      <c r="B759" s="322" t="s">
        <v>1726</v>
      </c>
      <c r="C759" s="322" t="s">
        <v>541</v>
      </c>
    </row>
    <row r="760" spans="2:3" ht="20.25">
      <c r="B760" s="322" t="s">
        <v>1767</v>
      </c>
      <c r="C760" s="322" t="s">
        <v>73</v>
      </c>
    </row>
    <row r="761" spans="2:3" ht="20.25">
      <c r="B761" s="322"/>
      <c r="C761" s="318"/>
    </row>
    <row r="762" spans="2:3" ht="121.5">
      <c r="B762" s="322"/>
      <c r="C762" s="322" t="s">
        <v>1980</v>
      </c>
    </row>
    <row r="763" spans="2:3" ht="20.25">
      <c r="B763" s="322"/>
      <c r="C763" s="318"/>
    </row>
    <row r="764" spans="2:3" ht="81">
      <c r="B764" s="322"/>
      <c r="C764" s="322" t="s">
        <v>1926</v>
      </c>
    </row>
    <row r="765" spans="2:3" ht="20.25">
      <c r="B765" s="322"/>
      <c r="C765" s="318"/>
    </row>
    <row r="766" spans="2:3" ht="81">
      <c r="B766" s="322"/>
      <c r="C766" s="322" t="s">
        <v>1981</v>
      </c>
    </row>
    <row r="767" spans="2:3" ht="20.25">
      <c r="B767" s="322" t="s">
        <v>537</v>
      </c>
      <c r="C767" s="322" t="s">
        <v>533</v>
      </c>
    </row>
    <row r="768" spans="2:3" ht="20.25">
      <c r="B768" s="322" t="s">
        <v>1078</v>
      </c>
      <c r="C768" s="322" t="s">
        <v>1079</v>
      </c>
    </row>
    <row r="769" spans="2:3" ht="81">
      <c r="B769" s="322" t="s">
        <v>1982</v>
      </c>
      <c r="C769" s="322" t="s">
        <v>1928</v>
      </c>
    </row>
    <row r="770" spans="2:3" ht="60.75">
      <c r="B770" s="322" t="s">
        <v>1929</v>
      </c>
      <c r="C770" s="322" t="s">
        <v>1930</v>
      </c>
    </row>
    <row r="771" spans="2:3" ht="20.25">
      <c r="B771" s="322"/>
      <c r="C771" s="318"/>
    </row>
    <row r="772" spans="2:3" ht="60.75">
      <c r="B772" s="322"/>
      <c r="C772" s="322" t="s">
        <v>1983</v>
      </c>
    </row>
    <row r="773" spans="2:3" ht="20.25">
      <c r="B773" s="322"/>
      <c r="C773" s="318"/>
    </row>
    <row r="774" spans="2:3" ht="60.75">
      <c r="B774" s="322"/>
      <c r="C774" s="322" t="s">
        <v>1984</v>
      </c>
    </row>
    <row r="775" spans="2:3" ht="20.25">
      <c r="B775" s="322" t="s">
        <v>532</v>
      </c>
      <c r="C775" s="322" t="s">
        <v>1799</v>
      </c>
    </row>
    <row r="776" spans="2:3" ht="20.25">
      <c r="B776" s="322"/>
      <c r="C776" s="318"/>
    </row>
    <row r="777" spans="2:3" ht="40.5">
      <c r="B777" s="322"/>
      <c r="C777" s="322" t="s">
        <v>1933</v>
      </c>
    </row>
    <row r="778" spans="2:3" ht="60.75">
      <c r="B778" s="322" t="s">
        <v>1934</v>
      </c>
      <c r="C778" s="322" t="s">
        <v>1935</v>
      </c>
    </row>
    <row r="779" spans="2:3" ht="20.25">
      <c r="B779" s="322" t="s">
        <v>534</v>
      </c>
      <c r="C779" s="322" t="s">
        <v>535</v>
      </c>
    </row>
    <row r="780" spans="2:3" ht="121.5">
      <c r="B780" s="322" t="s">
        <v>1746</v>
      </c>
      <c r="C780" s="322" t="s">
        <v>1936</v>
      </c>
    </row>
    <row r="781" spans="2:3" ht="40.5">
      <c r="B781" s="322" t="s">
        <v>1937</v>
      </c>
      <c r="C781" s="322" t="s">
        <v>1938</v>
      </c>
    </row>
    <row r="782" spans="2:3" ht="20.25">
      <c r="B782" s="322" t="s">
        <v>1939</v>
      </c>
      <c r="C782" s="322" t="s">
        <v>1940</v>
      </c>
    </row>
    <row r="783" spans="2:3" ht="40.5">
      <c r="B783" s="322" t="s">
        <v>1941</v>
      </c>
      <c r="C783" s="322" t="s">
        <v>1942</v>
      </c>
    </row>
    <row r="784" spans="2:3" ht="20.25">
      <c r="B784" s="322"/>
      <c r="C784" s="318"/>
    </row>
    <row r="785" spans="2:3" ht="40.5">
      <c r="B785" s="322"/>
      <c r="C785" s="322" t="s">
        <v>1985</v>
      </c>
    </row>
    <row r="786" spans="2:3" ht="60.75">
      <c r="B786" s="322" t="s">
        <v>1087</v>
      </c>
      <c r="C786" s="322" t="s">
        <v>1944</v>
      </c>
    </row>
    <row r="787" spans="2:3" ht="20.25">
      <c r="B787" s="322"/>
      <c r="C787" s="318"/>
    </row>
    <row r="788" spans="2:3" ht="60.75">
      <c r="B788" s="322"/>
      <c r="C788" s="322" t="s">
        <v>1986</v>
      </c>
    </row>
    <row r="789" spans="2:3" ht="81">
      <c r="B789" s="322" t="s">
        <v>1730</v>
      </c>
      <c r="C789" s="322" t="s">
        <v>1947</v>
      </c>
    </row>
    <row r="790" spans="2:3" ht="40.5">
      <c r="B790" s="322" t="s">
        <v>536</v>
      </c>
      <c r="C790" s="322" t="s">
        <v>1948</v>
      </c>
    </row>
    <row r="791" spans="2:3" ht="40.5">
      <c r="B791" s="322" t="s">
        <v>1949</v>
      </c>
      <c r="C791" s="322" t="s">
        <v>1938</v>
      </c>
    </row>
    <row r="792" spans="2:3" ht="20.25">
      <c r="B792" s="322" t="s">
        <v>1950</v>
      </c>
      <c r="C792" s="322" t="s">
        <v>1923</v>
      </c>
    </row>
    <row r="793" spans="2:3" ht="20.25">
      <c r="B793" s="322"/>
      <c r="C793" s="318"/>
    </row>
    <row r="794" spans="2:3" ht="60.75">
      <c r="B794" s="322"/>
      <c r="C794" s="322" t="s">
        <v>1987</v>
      </c>
    </row>
    <row r="795" spans="2:3" ht="101.25">
      <c r="B795" s="322" t="s">
        <v>365</v>
      </c>
      <c r="C795" s="322" t="s">
        <v>1952</v>
      </c>
    </row>
    <row r="796" spans="2:3" ht="20.25">
      <c r="B796" s="322"/>
      <c r="C796" s="318"/>
    </row>
    <row r="797" spans="2:3" ht="101.25">
      <c r="B797" s="322"/>
      <c r="C797" s="322" t="s">
        <v>1988</v>
      </c>
    </row>
    <row r="798" spans="2:3" ht="40.5">
      <c r="B798" s="322" t="s">
        <v>1954</v>
      </c>
      <c r="C798" s="322" t="s">
        <v>621</v>
      </c>
    </row>
    <row r="799" spans="2:3" ht="20.25">
      <c r="B799" s="322" t="s">
        <v>363</v>
      </c>
      <c r="C799" s="322" t="s">
        <v>364</v>
      </c>
    </row>
    <row r="800" spans="2:3" ht="40.5">
      <c r="B800" s="322" t="s">
        <v>1684</v>
      </c>
      <c r="C800" s="322" t="s">
        <v>1795</v>
      </c>
    </row>
    <row r="801" spans="2:3" ht="60.75">
      <c r="B801" s="322" t="s">
        <v>201</v>
      </c>
      <c r="C801" s="322" t="s">
        <v>1955</v>
      </c>
    </row>
    <row r="802" spans="2:3" ht="20.25">
      <c r="B802" s="328" t="s">
        <v>1989</v>
      </c>
    </row>
    <row r="804" spans="2:3">
      <c r="B804" s="330" t="s">
        <v>1587</v>
      </c>
    </row>
    <row r="806" spans="2:3" ht="20.25">
      <c r="B806" s="328" t="s">
        <v>1784</v>
      </c>
    </row>
    <row r="808" spans="2:3">
      <c r="B808" s="330" t="s">
        <v>1990</v>
      </c>
    </row>
    <row r="810" spans="2:3" ht="20.25">
      <c r="B810" s="323" t="s">
        <v>1785</v>
      </c>
      <c r="C810" s="323" t="s">
        <v>1786</v>
      </c>
    </row>
    <row r="811" spans="2:3" ht="40.5">
      <c r="B811" s="322" t="s">
        <v>43</v>
      </c>
      <c r="C811" s="322" t="s">
        <v>1787</v>
      </c>
    </row>
    <row r="812" spans="2:3" ht="20.25">
      <c r="B812" s="322"/>
      <c r="C812" s="318"/>
    </row>
    <row r="813" spans="2:3" ht="40.5">
      <c r="B813" s="322"/>
      <c r="C813" s="322" t="s">
        <v>1788</v>
      </c>
    </row>
    <row r="814" spans="2:3" ht="20.25">
      <c r="B814" s="322"/>
      <c r="C814" s="318"/>
    </row>
    <row r="815" spans="2:3" ht="40.5">
      <c r="B815" s="322"/>
      <c r="C815" s="322" t="s">
        <v>1789</v>
      </c>
    </row>
    <row r="816" spans="2:3" ht="20.25">
      <c r="B816" s="322"/>
      <c r="C816" s="318"/>
    </row>
    <row r="817" spans="2:3" ht="40.5">
      <c r="B817" s="322"/>
      <c r="C817" s="322" t="s">
        <v>1790</v>
      </c>
    </row>
    <row r="818" spans="2:3" ht="121.5">
      <c r="B818" s="322" t="s">
        <v>45</v>
      </c>
      <c r="C818" s="322" t="s">
        <v>1957</v>
      </c>
    </row>
    <row r="819" spans="2:3" ht="20.25">
      <c r="B819" s="322"/>
      <c r="C819" s="318"/>
    </row>
    <row r="820" spans="2:3" ht="40.5">
      <c r="B820" s="322"/>
      <c r="C820" s="322" t="s">
        <v>1991</v>
      </c>
    </row>
    <row r="821" spans="2:3" ht="20.25">
      <c r="B821" s="322"/>
      <c r="C821" s="318"/>
    </row>
    <row r="822" spans="2:3" ht="60.75">
      <c r="B822" s="322"/>
      <c r="C822" s="322" t="s">
        <v>1792</v>
      </c>
    </row>
    <row r="823" spans="2:3" ht="60.75">
      <c r="B823" s="322" t="s">
        <v>180</v>
      </c>
      <c r="C823" s="322" t="s">
        <v>1992</v>
      </c>
    </row>
    <row r="824" spans="2:3" ht="20.25">
      <c r="B824" s="322"/>
      <c r="C824" s="318"/>
    </row>
    <row r="825" spans="2:3" ht="40.5">
      <c r="B825" s="322"/>
      <c r="C825" s="322" t="s">
        <v>1993</v>
      </c>
    </row>
    <row r="826" spans="2:3" ht="40.5">
      <c r="B826" s="322" t="s">
        <v>1276</v>
      </c>
      <c r="C826" s="322" t="s">
        <v>1795</v>
      </c>
    </row>
    <row r="827" spans="2:3" ht="20.25">
      <c r="B827" s="322"/>
      <c r="C827" s="318"/>
    </row>
    <row r="828" spans="2:3" ht="101.25">
      <c r="B828" s="322"/>
      <c r="C828" s="322" t="s">
        <v>1796</v>
      </c>
    </row>
    <row r="829" spans="2:3" ht="20.25">
      <c r="B829" s="322"/>
      <c r="C829" s="318"/>
    </row>
    <row r="830" spans="2:3" ht="40.5">
      <c r="B830" s="322"/>
      <c r="C830" s="322" t="s">
        <v>1797</v>
      </c>
    </row>
    <row r="831" spans="2:3" ht="20.25">
      <c r="B831" s="322"/>
      <c r="C831" s="318"/>
    </row>
    <row r="832" spans="2:3" ht="20.25">
      <c r="B832" s="322"/>
      <c r="C832" s="322" t="s">
        <v>1798</v>
      </c>
    </row>
    <row r="833" spans="2:3" ht="20.25">
      <c r="B833" s="322" t="s">
        <v>48</v>
      </c>
      <c r="C833" s="322" t="s">
        <v>1799</v>
      </c>
    </row>
    <row r="834" spans="2:3" ht="20.25">
      <c r="B834" s="322"/>
      <c r="C834" s="318"/>
    </row>
    <row r="835" spans="2:3" ht="60.75">
      <c r="B835" s="322"/>
      <c r="C835" s="322" t="s">
        <v>1800</v>
      </c>
    </row>
    <row r="836" spans="2:3" ht="162">
      <c r="B836" s="322" t="s">
        <v>907</v>
      </c>
      <c r="C836" s="322" t="s">
        <v>1958</v>
      </c>
    </row>
    <row r="837" spans="2:3" ht="20.25">
      <c r="B837" s="322"/>
      <c r="C837" s="318"/>
    </row>
    <row r="838" spans="2:3" ht="60.75">
      <c r="B838" s="322"/>
      <c r="C838" s="322" t="s">
        <v>1959</v>
      </c>
    </row>
    <row r="839" spans="2:3" ht="20.25">
      <c r="B839" s="322"/>
      <c r="C839" s="318"/>
    </row>
    <row r="840" spans="2:3" ht="60.75">
      <c r="B840" s="322"/>
      <c r="C840" s="322" t="s">
        <v>1994</v>
      </c>
    </row>
    <row r="841" spans="2:3" ht="81">
      <c r="B841" s="322" t="s">
        <v>1076</v>
      </c>
      <c r="C841" s="322" t="s">
        <v>1804</v>
      </c>
    </row>
    <row r="842" spans="2:3" ht="20.25">
      <c r="B842" s="322"/>
      <c r="C842" s="318"/>
    </row>
    <row r="843" spans="2:3" ht="121.5">
      <c r="B843" s="322"/>
      <c r="C843" s="322" t="s">
        <v>1805</v>
      </c>
    </row>
    <row r="844" spans="2:3" ht="101.25">
      <c r="B844" s="322" t="s">
        <v>952</v>
      </c>
      <c r="C844" s="322" t="s">
        <v>1806</v>
      </c>
    </row>
    <row r="845" spans="2:3" ht="20.25">
      <c r="B845" s="322"/>
      <c r="C845" s="318"/>
    </row>
    <row r="846" spans="2:3" ht="60.75">
      <c r="B846" s="322"/>
      <c r="C846" s="322" t="s">
        <v>1995</v>
      </c>
    </row>
    <row r="847" spans="2:3" ht="20.25">
      <c r="B847" s="322"/>
      <c r="C847" s="318"/>
    </row>
    <row r="848" spans="2:3" ht="101.25">
      <c r="B848" s="322"/>
      <c r="C848" s="322" t="s">
        <v>1808</v>
      </c>
    </row>
    <row r="849" spans="2:3" ht="20.25">
      <c r="B849" s="322"/>
      <c r="C849" s="318"/>
    </row>
    <row r="850" spans="2:3" ht="60.75">
      <c r="B850" s="322"/>
      <c r="C850" s="322" t="s">
        <v>1809</v>
      </c>
    </row>
    <row r="851" spans="2:3" ht="40.5">
      <c r="B851" s="322" t="s">
        <v>49</v>
      </c>
      <c r="C851" s="322" t="s">
        <v>183</v>
      </c>
    </row>
    <row r="852" spans="2:3" ht="20.25">
      <c r="B852" s="322"/>
      <c r="C852" s="318"/>
    </row>
    <row r="853" spans="2:3" ht="40.5">
      <c r="B853" s="322"/>
      <c r="C853" s="322" t="s">
        <v>1810</v>
      </c>
    </row>
    <row r="854" spans="2:3" ht="20.25">
      <c r="B854" s="322"/>
      <c r="C854" s="318"/>
    </row>
    <row r="855" spans="2:3" ht="101.25">
      <c r="B855" s="322"/>
      <c r="C855" s="322" t="s">
        <v>1996</v>
      </c>
    </row>
    <row r="856" spans="2:3" ht="20.25">
      <c r="B856" s="322"/>
      <c r="C856" s="318"/>
    </row>
    <row r="857" spans="2:3" ht="121.5">
      <c r="B857" s="322"/>
      <c r="C857" s="322" t="s">
        <v>1997</v>
      </c>
    </row>
    <row r="858" spans="2:3" ht="20.25">
      <c r="B858" s="322"/>
      <c r="C858" s="318"/>
    </row>
    <row r="859" spans="2:3" ht="40.5">
      <c r="B859" s="322"/>
      <c r="C859" s="322" t="s">
        <v>1813</v>
      </c>
    </row>
    <row r="860" spans="2:3" ht="60.75">
      <c r="B860" s="322" t="s">
        <v>1280</v>
      </c>
      <c r="C860" s="322" t="s">
        <v>1998</v>
      </c>
    </row>
    <row r="861" spans="2:3" ht="20.25">
      <c r="B861" s="322"/>
      <c r="C861" s="318"/>
    </row>
    <row r="862" spans="2:3" ht="60.75">
      <c r="B862" s="322"/>
      <c r="C862" s="322" t="s">
        <v>1815</v>
      </c>
    </row>
    <row r="863" spans="2:3" ht="20.25">
      <c r="B863" s="322"/>
      <c r="C863" s="318"/>
    </row>
    <row r="864" spans="2:3" ht="60.75">
      <c r="B864" s="322"/>
      <c r="C864" s="322" t="s">
        <v>1816</v>
      </c>
    </row>
    <row r="865" spans="2:3" ht="20.25">
      <c r="B865" s="322"/>
      <c r="C865" s="318"/>
    </row>
    <row r="866" spans="2:3" ht="60.75">
      <c r="B866" s="322"/>
      <c r="C866" s="322" t="s">
        <v>1817</v>
      </c>
    </row>
    <row r="867" spans="2:3" ht="40.5">
      <c r="B867" s="322" t="s">
        <v>1513</v>
      </c>
      <c r="C867" s="322" t="s">
        <v>1818</v>
      </c>
    </row>
    <row r="868" spans="2:3" ht="20.25">
      <c r="B868" s="322"/>
      <c r="C868" s="318"/>
    </row>
    <row r="869" spans="2:3" ht="40.5">
      <c r="B869" s="322"/>
      <c r="C869" s="322" t="s">
        <v>1819</v>
      </c>
    </row>
    <row r="870" spans="2:3" ht="20.25">
      <c r="B870" s="322"/>
      <c r="C870" s="318"/>
    </row>
    <row r="871" spans="2:3" ht="81">
      <c r="B871" s="322"/>
      <c r="C871" s="322" t="s">
        <v>1820</v>
      </c>
    </row>
    <row r="872" spans="2:3" ht="40.5">
      <c r="B872" s="322" t="s">
        <v>1821</v>
      </c>
      <c r="C872" s="322" t="s">
        <v>1822</v>
      </c>
    </row>
    <row r="874" spans="2:3">
      <c r="B874" s="330" t="s">
        <v>1587</v>
      </c>
    </row>
    <row r="876" spans="2:3" ht="20.25">
      <c r="B876" s="328" t="s">
        <v>1823</v>
      </c>
    </row>
    <row r="878" spans="2:3">
      <c r="B878" s="330" t="s">
        <v>1999</v>
      </c>
    </row>
    <row r="880" spans="2:3" ht="20.25">
      <c r="B880" s="323" t="s">
        <v>1785</v>
      </c>
      <c r="C880" s="323" t="s">
        <v>1786</v>
      </c>
    </row>
    <row r="881" spans="2:3" ht="60.75">
      <c r="B881" s="322" t="s">
        <v>1824</v>
      </c>
      <c r="C881" s="322" t="s">
        <v>1963</v>
      </c>
    </row>
    <row r="882" spans="2:3" ht="20.25">
      <c r="B882" s="322"/>
      <c r="C882" s="318"/>
    </row>
    <row r="883" spans="2:3" ht="20.25">
      <c r="B883" s="322"/>
      <c r="C883" s="322" t="s">
        <v>1826</v>
      </c>
    </row>
    <row r="884" spans="2:3" ht="20.25">
      <c r="B884" s="322"/>
      <c r="C884" s="318"/>
    </row>
    <row r="885" spans="2:3" ht="40.5">
      <c r="B885" s="322"/>
      <c r="C885" s="322" t="s">
        <v>1827</v>
      </c>
    </row>
    <row r="886" spans="2:3" ht="20.25">
      <c r="B886" s="322"/>
      <c r="C886" s="318"/>
    </row>
    <row r="887" spans="2:3" ht="40.5">
      <c r="B887" s="322"/>
      <c r="C887" s="322" t="s">
        <v>1828</v>
      </c>
    </row>
    <row r="888" spans="2:3" ht="20.25">
      <c r="B888" s="322"/>
      <c r="C888" s="318"/>
    </row>
    <row r="889" spans="2:3" ht="60.75">
      <c r="B889" s="322"/>
      <c r="C889" s="322" t="s">
        <v>1964</v>
      </c>
    </row>
    <row r="890" spans="2:3" ht="60.75">
      <c r="B890" s="322" t="s">
        <v>2000</v>
      </c>
      <c r="C890" s="322" t="s">
        <v>1830</v>
      </c>
    </row>
    <row r="891" spans="2:3" ht="20.25">
      <c r="B891" s="322"/>
      <c r="C891" s="318"/>
    </row>
    <row r="892" spans="2:3" ht="60.75">
      <c r="B892" s="322"/>
      <c r="C892" s="322" t="s">
        <v>2001</v>
      </c>
    </row>
    <row r="893" spans="2:3" ht="20.25">
      <c r="B893" s="322"/>
      <c r="C893" s="318"/>
    </row>
    <row r="894" spans="2:3" ht="40.5">
      <c r="B894" s="322"/>
      <c r="C894" s="322" t="s">
        <v>2002</v>
      </c>
    </row>
    <row r="895" spans="2:3" ht="20.25">
      <c r="B895" s="322"/>
      <c r="C895" s="318"/>
    </row>
    <row r="896" spans="2:3" ht="121.5">
      <c r="B896" s="322"/>
      <c r="C896" s="322" t="s">
        <v>2003</v>
      </c>
    </row>
    <row r="897" spans="2:3" ht="20.25">
      <c r="B897" s="322"/>
      <c r="C897" s="318"/>
    </row>
    <row r="898" spans="2:3" ht="222.75">
      <c r="B898" s="322"/>
      <c r="C898" s="322" t="s">
        <v>1965</v>
      </c>
    </row>
    <row r="899" spans="2:3" ht="20.25">
      <c r="B899" s="322"/>
      <c r="C899" s="318"/>
    </row>
    <row r="900" spans="2:3" ht="141.75">
      <c r="B900" s="322"/>
      <c r="C900" s="322" t="s">
        <v>1966</v>
      </c>
    </row>
    <row r="901" spans="2:3" ht="20.25">
      <c r="B901" s="322"/>
      <c r="C901" s="318"/>
    </row>
    <row r="902" spans="2:3" ht="101.25">
      <c r="B902" s="322"/>
      <c r="C902" s="322" t="s">
        <v>1836</v>
      </c>
    </row>
    <row r="903" spans="2:3" ht="20.25">
      <c r="B903" s="322"/>
      <c r="C903" s="318"/>
    </row>
    <row r="904" spans="2:3" ht="40.5">
      <c r="B904" s="322"/>
      <c r="C904" s="322" t="s">
        <v>1837</v>
      </c>
    </row>
    <row r="905" spans="2:3" ht="40.5">
      <c r="B905" s="322" t="s">
        <v>986</v>
      </c>
      <c r="C905" s="322" t="s">
        <v>176</v>
      </c>
    </row>
    <row r="906" spans="2:3" ht="20.25">
      <c r="B906" s="322"/>
      <c r="C906" s="318"/>
    </row>
    <row r="907" spans="2:3" ht="40.5">
      <c r="B907" s="322"/>
      <c r="C907" s="322" t="s">
        <v>1838</v>
      </c>
    </row>
    <row r="908" spans="2:3" ht="20.25">
      <c r="B908" s="322"/>
      <c r="C908" s="318"/>
    </row>
    <row r="909" spans="2:3" ht="60.75">
      <c r="B909" s="322"/>
      <c r="C909" s="322" t="s">
        <v>1839</v>
      </c>
    </row>
    <row r="910" spans="2:3" ht="81">
      <c r="B910" s="322" t="s">
        <v>1075</v>
      </c>
      <c r="C910" s="322" t="s">
        <v>1840</v>
      </c>
    </row>
    <row r="911" spans="2:3" ht="20.25">
      <c r="B911" s="322"/>
      <c r="C911" s="318"/>
    </row>
    <row r="912" spans="2:3" ht="60.75">
      <c r="B912" s="322"/>
      <c r="C912" s="322" t="s">
        <v>1841</v>
      </c>
    </row>
    <row r="913" spans="2:3" ht="162">
      <c r="B913" s="322" t="s">
        <v>358</v>
      </c>
      <c r="C913" s="322" t="s">
        <v>2004</v>
      </c>
    </row>
    <row r="914" spans="2:3" ht="20.25">
      <c r="B914" s="322"/>
      <c r="C914" s="318"/>
    </row>
    <row r="915" spans="2:3" ht="60.75">
      <c r="B915" s="322"/>
      <c r="C915" s="322" t="s">
        <v>1844</v>
      </c>
    </row>
    <row r="916" spans="2:3" ht="20.25">
      <c r="B916" s="322"/>
      <c r="C916" s="318"/>
    </row>
    <row r="917" spans="2:3" ht="121.5">
      <c r="B917" s="322"/>
      <c r="C917" s="322" t="s">
        <v>2005</v>
      </c>
    </row>
    <row r="918" spans="2:3" ht="20.25">
      <c r="B918" s="322"/>
      <c r="C918" s="318"/>
    </row>
    <row r="919" spans="2:3" ht="202.5">
      <c r="B919" s="322"/>
      <c r="C919" s="322" t="s">
        <v>2006</v>
      </c>
    </row>
    <row r="920" spans="2:3" ht="81">
      <c r="B920" s="322" t="s">
        <v>909</v>
      </c>
      <c r="C920" s="322" t="s">
        <v>1847</v>
      </c>
    </row>
    <row r="921" spans="2:3" ht="20.25">
      <c r="B921" s="322"/>
      <c r="C921" s="318"/>
    </row>
    <row r="922" spans="2:3" ht="40.5">
      <c r="B922" s="322"/>
      <c r="C922" s="322" t="s">
        <v>1848</v>
      </c>
    </row>
    <row r="923" spans="2:3" ht="20.25">
      <c r="B923" s="322"/>
      <c r="C923" s="318"/>
    </row>
    <row r="924" spans="2:3" ht="60.75">
      <c r="B924" s="322"/>
      <c r="C924" s="322" t="s">
        <v>1849</v>
      </c>
    </row>
    <row r="925" spans="2:3" ht="20.25">
      <c r="B925" s="322"/>
      <c r="C925" s="318"/>
    </row>
    <row r="926" spans="2:3" ht="81">
      <c r="B926" s="322"/>
      <c r="C926" s="322" t="s">
        <v>1850</v>
      </c>
    </row>
    <row r="927" spans="2:3" ht="20.25">
      <c r="B927" s="322"/>
      <c r="C927" s="318"/>
    </row>
    <row r="928" spans="2:3" ht="40.5">
      <c r="B928" s="322"/>
      <c r="C928" s="322" t="s">
        <v>1851</v>
      </c>
    </row>
    <row r="929" spans="2:3" ht="20.25">
      <c r="B929" s="322"/>
      <c r="C929" s="318"/>
    </row>
    <row r="930" spans="2:3" ht="60.75">
      <c r="B930" s="322"/>
      <c r="C930" s="322" t="s">
        <v>2007</v>
      </c>
    </row>
    <row r="931" spans="2:3" ht="20.25">
      <c r="B931" s="322"/>
      <c r="C931" s="318"/>
    </row>
    <row r="932" spans="2:3" ht="40.5">
      <c r="B932" s="322"/>
      <c r="C932" s="322" t="s">
        <v>2008</v>
      </c>
    </row>
    <row r="933" spans="2:3" ht="40.5">
      <c r="B933" s="322" t="s">
        <v>397</v>
      </c>
      <c r="C933" s="322" t="s">
        <v>177</v>
      </c>
    </row>
    <row r="934" spans="2:3" ht="20.25">
      <c r="B934" s="322"/>
      <c r="C934" s="318"/>
    </row>
    <row r="935" spans="2:3" ht="60.75">
      <c r="B935" s="322"/>
      <c r="C935" s="322" t="s">
        <v>1854</v>
      </c>
    </row>
    <row r="936" spans="2:3" ht="20.25">
      <c r="B936" s="322"/>
      <c r="C936" s="318"/>
    </row>
    <row r="937" spans="2:3" ht="101.25">
      <c r="B937" s="322"/>
      <c r="C937" s="322" t="s">
        <v>1967</v>
      </c>
    </row>
    <row r="938" spans="2:3" ht="40.5">
      <c r="B938" s="322" t="s">
        <v>357</v>
      </c>
      <c r="C938" s="322" t="s">
        <v>1856</v>
      </c>
    </row>
    <row r="939" spans="2:3" ht="20.25">
      <c r="B939" s="322"/>
      <c r="C939" s="318"/>
    </row>
    <row r="940" spans="2:3" ht="81">
      <c r="B940" s="322"/>
      <c r="C940" s="322" t="s">
        <v>1857</v>
      </c>
    </row>
    <row r="941" spans="2:3" ht="20.25">
      <c r="B941" s="322"/>
      <c r="C941" s="318"/>
    </row>
    <row r="942" spans="2:3" ht="60.75">
      <c r="B942" s="322"/>
      <c r="C942" s="322" t="s">
        <v>1858</v>
      </c>
    </row>
    <row r="943" spans="2:3" ht="20.25">
      <c r="B943" s="322"/>
      <c r="C943" s="318"/>
    </row>
    <row r="944" spans="2:3" ht="40.5">
      <c r="B944" s="322"/>
      <c r="C944" s="322" t="s">
        <v>1859</v>
      </c>
    </row>
    <row r="945" spans="2:3" ht="20.25">
      <c r="B945" s="322"/>
      <c r="C945" s="318"/>
    </row>
    <row r="946" spans="2:3" ht="60.75">
      <c r="B946" s="322"/>
      <c r="C946" s="322" t="s">
        <v>2009</v>
      </c>
    </row>
    <row r="947" spans="2:3" ht="40.5">
      <c r="B947" s="322" t="s">
        <v>321</v>
      </c>
      <c r="C947" s="322" t="s">
        <v>1861</v>
      </c>
    </row>
    <row r="948" spans="2:3" ht="20.25">
      <c r="B948" s="322"/>
      <c r="C948" s="318"/>
    </row>
    <row r="949" spans="2:3" ht="60.75">
      <c r="B949" s="322"/>
      <c r="C949" s="322" t="s">
        <v>1862</v>
      </c>
    </row>
    <row r="950" spans="2:3" ht="20.25">
      <c r="B950" s="322"/>
      <c r="C950" s="318"/>
    </row>
    <row r="951" spans="2:3" ht="60.75">
      <c r="B951" s="322"/>
      <c r="C951" s="322" t="s">
        <v>1863</v>
      </c>
    </row>
    <row r="952" spans="2:3" ht="20.25">
      <c r="B952" s="322"/>
      <c r="C952" s="318"/>
    </row>
    <row r="953" spans="2:3" ht="60.75">
      <c r="B953" s="322"/>
      <c r="C953" s="322" t="s">
        <v>1864</v>
      </c>
    </row>
    <row r="954" spans="2:3" ht="40.5">
      <c r="B954" s="322" t="s">
        <v>322</v>
      </c>
      <c r="C954" s="322" t="s">
        <v>1865</v>
      </c>
    </row>
    <row r="955" spans="2:3" ht="20.25">
      <c r="B955" s="322"/>
      <c r="C955" s="318"/>
    </row>
    <row r="956" spans="2:3" ht="60.75">
      <c r="B956" s="322"/>
      <c r="C956" s="322" t="s">
        <v>1866</v>
      </c>
    </row>
    <row r="957" spans="2:3" ht="20.25">
      <c r="B957" s="322"/>
      <c r="C957" s="318"/>
    </row>
    <row r="958" spans="2:3" ht="60.75">
      <c r="B958" s="322"/>
      <c r="C958" s="322" t="s">
        <v>1867</v>
      </c>
    </row>
    <row r="959" spans="2:3" ht="20.25">
      <c r="B959" s="322"/>
      <c r="C959" s="318"/>
    </row>
    <row r="960" spans="2:3" ht="60.75">
      <c r="B960" s="322"/>
      <c r="C960" s="322" t="s">
        <v>1868</v>
      </c>
    </row>
    <row r="961" spans="2:3" ht="81">
      <c r="B961" s="322" t="s">
        <v>743</v>
      </c>
      <c r="C961" s="322" t="s">
        <v>1869</v>
      </c>
    </row>
    <row r="962" spans="2:3" ht="20.25">
      <c r="B962" s="322"/>
      <c r="C962" s="318"/>
    </row>
    <row r="963" spans="2:3" ht="40.5">
      <c r="B963" s="322"/>
      <c r="C963" s="322" t="s">
        <v>2010</v>
      </c>
    </row>
    <row r="964" spans="2:3" ht="20.25">
      <c r="B964" s="322"/>
      <c r="C964" s="318"/>
    </row>
    <row r="965" spans="2:3" ht="60.75">
      <c r="B965" s="322"/>
      <c r="C965" s="322" t="s">
        <v>2011</v>
      </c>
    </row>
    <row r="966" spans="2:3" ht="20.25">
      <c r="B966" s="322"/>
      <c r="C966" s="318"/>
    </row>
    <row r="967" spans="2:3" ht="40.5">
      <c r="B967" s="322"/>
      <c r="C967" s="322" t="s">
        <v>2012</v>
      </c>
    </row>
    <row r="968" spans="2:3" ht="20.25">
      <c r="B968" s="322"/>
      <c r="C968" s="331"/>
    </row>
    <row r="969" spans="2:3" ht="222.75">
      <c r="B969" s="322"/>
      <c r="C969" s="332" t="s">
        <v>2013</v>
      </c>
    </row>
    <row r="970" spans="2:3" ht="20.25">
      <c r="B970" s="322"/>
      <c r="C970" s="331"/>
    </row>
    <row r="971" spans="2:3" ht="81">
      <c r="B971" s="322"/>
      <c r="C971" s="332" t="s">
        <v>2014</v>
      </c>
    </row>
    <row r="972" spans="2:3" ht="20.25">
      <c r="B972" s="322"/>
      <c r="C972" s="318"/>
    </row>
    <row r="973" spans="2:3" ht="40.5">
      <c r="B973" s="322"/>
      <c r="C973" s="322" t="s">
        <v>1875</v>
      </c>
    </row>
    <row r="974" spans="2:3" ht="40.5">
      <c r="B974" s="322" t="s">
        <v>58</v>
      </c>
      <c r="C974" s="322" t="s">
        <v>1876</v>
      </c>
    </row>
    <row r="975" spans="2:3" ht="20.25">
      <c r="B975" s="322"/>
      <c r="C975" s="318"/>
    </row>
    <row r="976" spans="2:3" ht="60.75">
      <c r="B976" s="322"/>
      <c r="C976" s="322" t="s">
        <v>1877</v>
      </c>
    </row>
    <row r="977" spans="2:3" ht="20.25">
      <c r="B977" s="322"/>
      <c r="C977" s="318"/>
    </row>
    <row r="978" spans="2:3" ht="60.75">
      <c r="B978" s="322"/>
      <c r="C978" s="322" t="s">
        <v>1878</v>
      </c>
    </row>
    <row r="979" spans="2:3" ht="20.25">
      <c r="B979" s="322"/>
      <c r="C979" s="318"/>
    </row>
    <row r="980" spans="2:3" ht="81">
      <c r="B980" s="322"/>
      <c r="C980" s="322" t="s">
        <v>2015</v>
      </c>
    </row>
    <row r="981" spans="2:3" ht="20.25">
      <c r="B981" s="322"/>
      <c r="C981" s="318"/>
    </row>
    <row r="982" spans="2:3" ht="40.5">
      <c r="B982" s="322"/>
      <c r="C982" s="322" t="s">
        <v>1880</v>
      </c>
    </row>
    <row r="983" spans="2:3" ht="20.25">
      <c r="B983" s="322"/>
      <c r="C983" s="318"/>
    </row>
    <row r="984" spans="2:3" ht="40.5">
      <c r="B984" s="322"/>
      <c r="C984" s="322" t="s">
        <v>2016</v>
      </c>
    </row>
    <row r="986" spans="2:3" ht="20.25">
      <c r="B986" s="329" t="s">
        <v>2017</v>
      </c>
    </row>
    <row r="988" spans="2:3" ht="20.25">
      <c r="B988" s="328" t="s">
        <v>1557</v>
      </c>
    </row>
    <row r="990" spans="2:3">
      <c r="B990" s="330" t="s">
        <v>1558</v>
      </c>
    </row>
    <row r="992" spans="2:3" ht="20.25">
      <c r="B992" s="328" t="s">
        <v>1559</v>
      </c>
    </row>
    <row r="993" spans="2:3">
      <c r="B993" s="333"/>
    </row>
    <row r="994" spans="2:3" ht="20.25">
      <c r="B994" s="334" t="s">
        <v>1560</v>
      </c>
    </row>
    <row r="995" spans="2:3">
      <c r="B995" s="333"/>
    </row>
    <row r="996" spans="2:3" ht="20.25">
      <c r="B996" s="334" t="s">
        <v>1561</v>
      </c>
    </row>
    <row r="998" spans="2:3" ht="20.25">
      <c r="B998" s="328" t="s">
        <v>1886</v>
      </c>
    </row>
    <row r="1000" spans="2:3" ht="20.25">
      <c r="B1000" s="323" t="s">
        <v>1785</v>
      </c>
      <c r="C1000" s="323" t="s">
        <v>1786</v>
      </c>
    </row>
    <row r="1001" spans="2:3" ht="40.5">
      <c r="B1001" s="322" t="s">
        <v>10</v>
      </c>
      <c r="C1001" s="322" t="s">
        <v>1888</v>
      </c>
    </row>
    <row r="1002" spans="2:3" ht="40.5">
      <c r="B1002" s="322" t="s">
        <v>9</v>
      </c>
      <c r="C1002" s="322" t="s">
        <v>1890</v>
      </c>
    </row>
    <row r="1003" spans="2:3" ht="40.5">
      <c r="B1003" s="322" t="s">
        <v>1973</v>
      </c>
      <c r="C1003" s="322" t="s">
        <v>1974</v>
      </c>
    </row>
    <row r="1004" spans="2:3" ht="40.5">
      <c r="B1004" s="322" t="s">
        <v>2018</v>
      </c>
      <c r="C1004" s="322" t="s">
        <v>2019</v>
      </c>
    </row>
    <row r="1005" spans="2:3" ht="40.5">
      <c r="B1005" s="322" t="s">
        <v>542</v>
      </c>
      <c r="C1005" s="322" t="s">
        <v>1892</v>
      </c>
    </row>
    <row r="1006" spans="2:3" ht="40.5">
      <c r="B1006" s="322" t="s">
        <v>543</v>
      </c>
      <c r="C1006" s="322" t="s">
        <v>1894</v>
      </c>
    </row>
    <row r="1007" spans="2:3" ht="20.25">
      <c r="B1007" s="322" t="s">
        <v>1975</v>
      </c>
      <c r="C1007" s="322" t="s">
        <v>521</v>
      </c>
    </row>
    <row r="1008" spans="2:3" ht="60.75">
      <c r="B1008" s="322" t="s">
        <v>522</v>
      </c>
      <c r="C1008" s="322" t="s">
        <v>1897</v>
      </c>
    </row>
    <row r="1009" spans="2:3" ht="40.5">
      <c r="B1009" s="322" t="s">
        <v>523</v>
      </c>
      <c r="C1009" s="322" t="s">
        <v>524</v>
      </c>
    </row>
    <row r="1010" spans="2:3" ht="40.5">
      <c r="B1010" s="322" t="s">
        <v>525</v>
      </c>
      <c r="C1010" s="322" t="s">
        <v>2020</v>
      </c>
    </row>
    <row r="1011" spans="2:3" ht="40.5">
      <c r="B1011" s="322" t="s">
        <v>526</v>
      </c>
      <c r="C1011" s="322" t="s">
        <v>527</v>
      </c>
    </row>
    <row r="1012" spans="2:3" ht="40.5">
      <c r="B1012" s="322" t="s">
        <v>528</v>
      </c>
      <c r="C1012" s="322" t="s">
        <v>529</v>
      </c>
    </row>
    <row r="1013" spans="2:3" ht="81">
      <c r="B1013" s="322" t="s">
        <v>530</v>
      </c>
      <c r="C1013" s="322" t="s">
        <v>531</v>
      </c>
    </row>
    <row r="1014" spans="2:3" ht="60.75">
      <c r="B1014" s="322" t="s">
        <v>1976</v>
      </c>
      <c r="C1014" s="322" t="s">
        <v>1905</v>
      </c>
    </row>
    <row r="1015" spans="2:3" ht="20.25">
      <c r="B1015" s="322"/>
      <c r="C1015" s="318"/>
    </row>
    <row r="1016" spans="2:3" ht="40.5">
      <c r="B1016" s="322"/>
      <c r="C1016" s="322" t="s">
        <v>1906</v>
      </c>
    </row>
    <row r="1017" spans="2:3" ht="20.25">
      <c r="B1017" s="322" t="s">
        <v>1977</v>
      </c>
      <c r="C1017" s="322" t="s">
        <v>1908</v>
      </c>
    </row>
    <row r="1018" spans="2:3" ht="60.75">
      <c r="B1018" s="322" t="s">
        <v>1978</v>
      </c>
      <c r="C1018" s="322" t="s">
        <v>181</v>
      </c>
    </row>
    <row r="1019" spans="2:3" ht="40.5">
      <c r="B1019" s="322" t="s">
        <v>1979</v>
      </c>
      <c r="C1019" s="322" t="s">
        <v>1911</v>
      </c>
    </row>
    <row r="1020" spans="2:3" ht="40.5">
      <c r="B1020" s="322" t="s">
        <v>1695</v>
      </c>
      <c r="C1020" s="322" t="s">
        <v>1913</v>
      </c>
    </row>
    <row r="1021" spans="2:3" ht="20.25">
      <c r="B1021" s="322" t="s">
        <v>1914</v>
      </c>
      <c r="C1021" s="322" t="s">
        <v>1915</v>
      </c>
    </row>
    <row r="1022" spans="2:3" ht="60.75">
      <c r="B1022" s="322" t="s">
        <v>1916</v>
      </c>
      <c r="C1022" s="322" t="s">
        <v>1917</v>
      </c>
    </row>
    <row r="1023" spans="2:3" ht="60.75">
      <c r="B1023" s="322" t="s">
        <v>1918</v>
      </c>
      <c r="C1023" s="322" t="s">
        <v>182</v>
      </c>
    </row>
    <row r="1024" spans="2:3" ht="40.5">
      <c r="B1024" s="322" t="s">
        <v>520</v>
      </c>
      <c r="C1024" s="322" t="s">
        <v>1919</v>
      </c>
    </row>
    <row r="1025" spans="2:3" ht="20.25">
      <c r="B1025" s="322" t="s">
        <v>1920</v>
      </c>
      <c r="C1025" s="322" t="s">
        <v>533</v>
      </c>
    </row>
    <row r="1026" spans="2:3" ht="20.25">
      <c r="B1026" s="322" t="s">
        <v>1921</v>
      </c>
      <c r="C1026" s="322" t="s">
        <v>535</v>
      </c>
    </row>
    <row r="1027" spans="2:3" ht="20.25">
      <c r="B1027" s="322" t="s">
        <v>1922</v>
      </c>
      <c r="C1027" s="322" t="s">
        <v>1923</v>
      </c>
    </row>
    <row r="1028" spans="2:3" ht="20.25">
      <c r="B1028" s="322" t="s">
        <v>1716</v>
      </c>
      <c r="C1028" s="322" t="s">
        <v>538</v>
      </c>
    </row>
    <row r="1029" spans="2:3" ht="81">
      <c r="B1029" s="322" t="s">
        <v>75</v>
      </c>
      <c r="C1029" s="322" t="s">
        <v>2021</v>
      </c>
    </row>
    <row r="1030" spans="2:3" ht="40.5">
      <c r="B1030" s="322" t="s">
        <v>699</v>
      </c>
      <c r="C1030" s="322" t="s">
        <v>700</v>
      </c>
    </row>
    <row r="1031" spans="2:3" ht="20.25">
      <c r="B1031" s="322" t="s">
        <v>1724</v>
      </c>
      <c r="C1031" s="322" t="s">
        <v>540</v>
      </c>
    </row>
    <row r="1032" spans="2:3" ht="20.25">
      <c r="B1032" s="322" t="s">
        <v>1726</v>
      </c>
      <c r="C1032" s="322" t="s">
        <v>541</v>
      </c>
    </row>
    <row r="1033" spans="2:3" ht="20.25">
      <c r="B1033" s="322" t="s">
        <v>1767</v>
      </c>
      <c r="C1033" s="322" t="s">
        <v>73</v>
      </c>
    </row>
    <row r="1034" spans="2:3" ht="20.25">
      <c r="B1034" s="322"/>
      <c r="C1034" s="318"/>
    </row>
    <row r="1035" spans="2:3" ht="141.75">
      <c r="B1035" s="322"/>
      <c r="C1035" s="322" t="s">
        <v>2022</v>
      </c>
    </row>
    <row r="1036" spans="2:3" ht="20.25">
      <c r="B1036" s="322"/>
      <c r="C1036" s="318"/>
    </row>
    <row r="1037" spans="2:3" ht="81">
      <c r="B1037" s="322"/>
      <c r="C1037" s="322" t="s">
        <v>1926</v>
      </c>
    </row>
    <row r="1038" spans="2:3" ht="20.25">
      <c r="B1038" s="322"/>
      <c r="C1038" s="318"/>
    </row>
    <row r="1039" spans="2:3" ht="81">
      <c r="B1039" s="322"/>
      <c r="C1039" s="322" t="s">
        <v>1981</v>
      </c>
    </row>
    <row r="1040" spans="2:3" ht="20.25">
      <c r="B1040" s="322" t="s">
        <v>537</v>
      </c>
      <c r="C1040" s="322" t="s">
        <v>533</v>
      </c>
    </row>
    <row r="1041" spans="2:3" ht="20.25">
      <c r="B1041" s="322" t="s">
        <v>1078</v>
      </c>
      <c r="C1041" s="322" t="s">
        <v>1079</v>
      </c>
    </row>
    <row r="1042" spans="2:3" ht="20.25">
      <c r="B1042" s="322"/>
      <c r="C1042" s="318"/>
    </row>
    <row r="1043" spans="2:3" ht="40.5">
      <c r="B1043" s="322"/>
      <c r="C1043" s="322" t="s">
        <v>2023</v>
      </c>
    </row>
    <row r="1044" spans="2:3" ht="81">
      <c r="B1044" s="322" t="s">
        <v>1982</v>
      </c>
      <c r="C1044" s="322" t="s">
        <v>1928</v>
      </c>
    </row>
    <row r="1045" spans="2:3" ht="60.75">
      <c r="B1045" s="322" t="s">
        <v>1929</v>
      </c>
      <c r="C1045" s="322" t="s">
        <v>1930</v>
      </c>
    </row>
    <row r="1046" spans="2:3" ht="20.25">
      <c r="B1046" s="322"/>
      <c r="C1046" s="318"/>
    </row>
    <row r="1047" spans="2:3" ht="60.75">
      <c r="B1047" s="322"/>
      <c r="C1047" s="322" t="s">
        <v>1983</v>
      </c>
    </row>
    <row r="1048" spans="2:3" ht="20.25">
      <c r="B1048" s="322"/>
      <c r="C1048" s="318"/>
    </row>
    <row r="1049" spans="2:3" ht="60.75">
      <c r="B1049" s="322"/>
      <c r="C1049" s="322" t="s">
        <v>1984</v>
      </c>
    </row>
    <row r="1050" spans="2:3" ht="20.25">
      <c r="B1050" s="322" t="s">
        <v>532</v>
      </c>
      <c r="C1050" s="322" t="s">
        <v>1799</v>
      </c>
    </row>
    <row r="1051" spans="2:3" ht="20.25">
      <c r="B1051" s="322"/>
      <c r="C1051" s="318"/>
    </row>
    <row r="1052" spans="2:3" ht="40.5">
      <c r="B1052" s="322"/>
      <c r="C1052" s="322" t="s">
        <v>1933</v>
      </c>
    </row>
    <row r="1053" spans="2:3" ht="60.75">
      <c r="B1053" s="322" t="s">
        <v>1934</v>
      </c>
      <c r="C1053" s="322" t="s">
        <v>1935</v>
      </c>
    </row>
    <row r="1054" spans="2:3" ht="20.25">
      <c r="B1054" s="322" t="s">
        <v>534</v>
      </c>
      <c r="C1054" s="322" t="s">
        <v>535</v>
      </c>
    </row>
    <row r="1055" spans="2:3" ht="121.5">
      <c r="B1055" s="322" t="s">
        <v>1746</v>
      </c>
      <c r="C1055" s="322" t="s">
        <v>1936</v>
      </c>
    </row>
    <row r="1056" spans="2:3" ht="20.25">
      <c r="B1056" s="322" t="s">
        <v>1939</v>
      </c>
      <c r="C1056" s="322" t="s">
        <v>1940</v>
      </c>
    </row>
    <row r="1057" spans="2:3" ht="40.5">
      <c r="B1057" s="322" t="s">
        <v>1941</v>
      </c>
      <c r="C1057" s="322" t="s">
        <v>1942</v>
      </c>
    </row>
    <row r="1058" spans="2:3" ht="20.25">
      <c r="B1058" s="322"/>
      <c r="C1058" s="318"/>
    </row>
    <row r="1059" spans="2:3" ht="40.5">
      <c r="B1059" s="322"/>
      <c r="C1059" s="322" t="s">
        <v>1985</v>
      </c>
    </row>
    <row r="1060" spans="2:3" ht="20.25">
      <c r="B1060" s="322" t="s">
        <v>1087</v>
      </c>
      <c r="C1060" s="322" t="s">
        <v>2024</v>
      </c>
    </row>
    <row r="1061" spans="2:3" ht="20.25">
      <c r="B1061" s="322"/>
      <c r="C1061" s="318"/>
    </row>
    <row r="1062" spans="2:3" ht="60.75">
      <c r="B1062" s="322"/>
      <c r="C1062" s="322" t="s">
        <v>1986</v>
      </c>
    </row>
    <row r="1063" spans="2:3" ht="81">
      <c r="B1063" s="322" t="s">
        <v>1730</v>
      </c>
      <c r="C1063" s="322" t="s">
        <v>1947</v>
      </c>
    </row>
    <row r="1064" spans="2:3" ht="40.5">
      <c r="B1064" s="322" t="s">
        <v>536</v>
      </c>
      <c r="C1064" s="322" t="s">
        <v>1948</v>
      </c>
    </row>
    <row r="1065" spans="2:3" ht="40.5">
      <c r="B1065" s="322" t="s">
        <v>1949</v>
      </c>
      <c r="C1065" s="322" t="s">
        <v>1938</v>
      </c>
    </row>
    <row r="1066" spans="2:3" ht="20.25">
      <c r="B1066" s="322" t="s">
        <v>1950</v>
      </c>
      <c r="C1066" s="322" t="s">
        <v>1923</v>
      </c>
    </row>
    <row r="1067" spans="2:3" ht="20.25">
      <c r="B1067" s="322"/>
      <c r="C1067" s="318"/>
    </row>
    <row r="1068" spans="2:3" ht="60.75">
      <c r="B1068" s="322"/>
      <c r="C1068" s="322" t="s">
        <v>1987</v>
      </c>
    </row>
    <row r="1069" spans="2:3" ht="101.25">
      <c r="B1069" s="322" t="s">
        <v>365</v>
      </c>
      <c r="C1069" s="322" t="s">
        <v>1952</v>
      </c>
    </row>
    <row r="1070" spans="2:3" ht="20.25">
      <c r="B1070" s="322"/>
      <c r="C1070" s="318"/>
    </row>
    <row r="1071" spans="2:3" ht="101.25">
      <c r="B1071" s="322"/>
      <c r="C1071" s="322" t="s">
        <v>1988</v>
      </c>
    </row>
    <row r="1072" spans="2:3" ht="40.5">
      <c r="B1072" s="322" t="s">
        <v>1954</v>
      </c>
      <c r="C1072" s="322" t="s">
        <v>621</v>
      </c>
    </row>
    <row r="1073" spans="2:3" ht="20.25">
      <c r="B1073" s="322" t="s">
        <v>363</v>
      </c>
      <c r="C1073" s="322" t="s">
        <v>364</v>
      </c>
    </row>
    <row r="1074" spans="2:3" ht="40.5">
      <c r="B1074" s="322" t="s">
        <v>1684</v>
      </c>
      <c r="C1074" s="322" t="s">
        <v>1795</v>
      </c>
    </row>
    <row r="1075" spans="2:3" ht="60.75">
      <c r="B1075" s="322" t="s">
        <v>201</v>
      </c>
      <c r="C1075" s="322" t="s">
        <v>1955</v>
      </c>
    </row>
    <row r="1076" spans="2:3" ht="20.25">
      <c r="B1076" s="322"/>
      <c r="C1076" s="318"/>
    </row>
    <row r="1077" spans="2:3" ht="101.25">
      <c r="B1077" s="322"/>
      <c r="C1077" s="322" t="s">
        <v>2025</v>
      </c>
    </row>
    <row r="1079" spans="2:3">
      <c r="B1079" s="330" t="s">
        <v>1587</v>
      </c>
    </row>
    <row r="1081" spans="2:3" ht="20.25">
      <c r="B1081" s="328" t="s">
        <v>1784</v>
      </c>
    </row>
    <row r="1083" spans="2:3" ht="20.25">
      <c r="B1083" s="323" t="s">
        <v>1785</v>
      </c>
      <c r="C1083" s="323" t="s">
        <v>1786</v>
      </c>
    </row>
    <row r="1084" spans="2:3" ht="40.5">
      <c r="B1084" s="322" t="s">
        <v>43</v>
      </c>
      <c r="C1084" s="322" t="s">
        <v>2026</v>
      </c>
    </row>
    <row r="1085" spans="2:3" ht="20.25">
      <c r="B1085" s="322"/>
      <c r="C1085" s="318"/>
    </row>
    <row r="1086" spans="2:3" ht="81">
      <c r="B1086" s="322"/>
      <c r="C1086" s="322" t="s">
        <v>2027</v>
      </c>
    </row>
    <row r="1087" spans="2:3" ht="20.25">
      <c r="B1087" s="322"/>
      <c r="C1087" s="318"/>
    </row>
    <row r="1088" spans="2:3" ht="40.5">
      <c r="B1088" s="322"/>
      <c r="C1088" s="322" t="s">
        <v>1789</v>
      </c>
    </row>
    <row r="1089" spans="2:3" ht="20.25">
      <c r="B1089" s="322"/>
      <c r="C1089" s="318"/>
    </row>
    <row r="1090" spans="2:3" ht="40.5">
      <c r="B1090" s="322"/>
      <c r="C1090" s="322" t="s">
        <v>1790</v>
      </c>
    </row>
    <row r="1091" spans="2:3" ht="121.5">
      <c r="B1091" s="322" t="s">
        <v>45</v>
      </c>
      <c r="C1091" s="322" t="s">
        <v>1957</v>
      </c>
    </row>
    <row r="1092" spans="2:3" ht="20.25">
      <c r="B1092" s="322"/>
      <c r="C1092" s="318"/>
    </row>
    <row r="1093" spans="2:3" ht="40.5">
      <c r="B1093" s="322"/>
      <c r="C1093" s="322" t="s">
        <v>1991</v>
      </c>
    </row>
    <row r="1094" spans="2:3" ht="20.25">
      <c r="B1094" s="322"/>
      <c r="C1094" s="318"/>
    </row>
    <row r="1095" spans="2:3" ht="40.5">
      <c r="B1095" s="322"/>
      <c r="C1095" s="322" t="s">
        <v>2028</v>
      </c>
    </row>
    <row r="1096" spans="2:3" ht="40.5">
      <c r="B1096" s="322" t="s">
        <v>180</v>
      </c>
      <c r="C1096" s="322" t="s">
        <v>2029</v>
      </c>
    </row>
    <row r="1097" spans="2:3" ht="20.25">
      <c r="B1097" s="322"/>
      <c r="C1097" s="318"/>
    </row>
    <row r="1098" spans="2:3" ht="40.5">
      <c r="B1098" s="322"/>
      <c r="C1098" s="322" t="s">
        <v>1993</v>
      </c>
    </row>
    <row r="1099" spans="2:3" ht="40.5">
      <c r="B1099" s="322" t="s">
        <v>1276</v>
      </c>
      <c r="C1099" s="322" t="s">
        <v>1795</v>
      </c>
    </row>
    <row r="1100" spans="2:3" ht="20.25">
      <c r="B1100" s="322"/>
      <c r="C1100" s="318"/>
    </row>
    <row r="1101" spans="2:3" ht="101.25">
      <c r="B1101" s="322"/>
      <c r="C1101" s="322" t="s">
        <v>1796</v>
      </c>
    </row>
    <row r="1102" spans="2:3" ht="20.25">
      <c r="B1102" s="322"/>
      <c r="C1102" s="318"/>
    </row>
    <row r="1103" spans="2:3" ht="40.5">
      <c r="B1103" s="322"/>
      <c r="C1103" s="322" t="s">
        <v>1797</v>
      </c>
    </row>
    <row r="1104" spans="2:3" ht="20.25">
      <c r="B1104" s="322" t="s">
        <v>48</v>
      </c>
      <c r="C1104" s="322" t="s">
        <v>1799</v>
      </c>
    </row>
    <row r="1105" spans="2:3" ht="20.25">
      <c r="B1105" s="322"/>
      <c r="C1105" s="318"/>
    </row>
    <row r="1106" spans="2:3" ht="60.75">
      <c r="B1106" s="322"/>
      <c r="C1106" s="322" t="s">
        <v>1800</v>
      </c>
    </row>
    <row r="1107" spans="2:3" ht="162">
      <c r="B1107" s="322" t="s">
        <v>907</v>
      </c>
      <c r="C1107" s="322" t="s">
        <v>1958</v>
      </c>
    </row>
    <row r="1108" spans="2:3" ht="20.25">
      <c r="B1108" s="322"/>
      <c r="C1108" s="318"/>
    </row>
    <row r="1109" spans="2:3" ht="60.75">
      <c r="B1109" s="322"/>
      <c r="C1109" s="322" t="s">
        <v>1959</v>
      </c>
    </row>
    <row r="1110" spans="2:3" ht="20.25">
      <c r="B1110" s="322"/>
      <c r="C1110" s="318"/>
    </row>
    <row r="1111" spans="2:3" ht="60.75">
      <c r="B1111" s="322"/>
      <c r="C1111" s="322" t="s">
        <v>1994</v>
      </c>
    </row>
    <row r="1112" spans="2:3" ht="81">
      <c r="B1112" s="322" t="s">
        <v>1076</v>
      </c>
      <c r="C1112" s="322" t="s">
        <v>1804</v>
      </c>
    </row>
    <row r="1113" spans="2:3" ht="20.25">
      <c r="B1113" s="322"/>
      <c r="C1113" s="318"/>
    </row>
    <row r="1114" spans="2:3" ht="121.5">
      <c r="B1114" s="322"/>
      <c r="C1114" s="322" t="s">
        <v>1805</v>
      </c>
    </row>
    <row r="1115" spans="2:3" ht="101.25">
      <c r="B1115" s="322" t="s">
        <v>952</v>
      </c>
      <c r="C1115" s="322" t="s">
        <v>1806</v>
      </c>
    </row>
    <row r="1116" spans="2:3" ht="20.25">
      <c r="B1116" s="322"/>
      <c r="C1116" s="318"/>
    </row>
    <row r="1117" spans="2:3" ht="60.75">
      <c r="B1117" s="322"/>
      <c r="C1117" s="322" t="s">
        <v>1995</v>
      </c>
    </row>
    <row r="1118" spans="2:3" ht="20.25">
      <c r="B1118" s="322"/>
      <c r="C1118" s="318"/>
    </row>
    <row r="1119" spans="2:3" ht="101.25">
      <c r="B1119" s="322"/>
      <c r="C1119" s="322" t="s">
        <v>1808</v>
      </c>
    </row>
    <row r="1120" spans="2:3" ht="20.25">
      <c r="B1120" s="322"/>
      <c r="C1120" s="318"/>
    </row>
    <row r="1121" spans="2:3" ht="60.75">
      <c r="B1121" s="322"/>
      <c r="C1121" s="322" t="s">
        <v>1809</v>
      </c>
    </row>
    <row r="1122" spans="2:3" ht="40.5">
      <c r="B1122" s="322" t="s">
        <v>49</v>
      </c>
      <c r="C1122" s="322" t="s">
        <v>183</v>
      </c>
    </row>
    <row r="1123" spans="2:3" ht="20.25">
      <c r="B1123" s="322"/>
      <c r="C1123" s="318"/>
    </row>
    <row r="1124" spans="2:3" ht="40.5">
      <c r="B1124" s="322"/>
      <c r="C1124" s="322" t="s">
        <v>1810</v>
      </c>
    </row>
    <row r="1125" spans="2:3" ht="20.25">
      <c r="B1125" s="322"/>
      <c r="C1125" s="318"/>
    </row>
    <row r="1126" spans="2:3" ht="101.25">
      <c r="B1126" s="322"/>
      <c r="C1126" s="322" t="s">
        <v>1996</v>
      </c>
    </row>
    <row r="1127" spans="2:3" ht="20.25">
      <c r="B1127" s="322"/>
      <c r="C1127" s="318"/>
    </row>
    <row r="1128" spans="2:3" ht="121.5">
      <c r="B1128" s="322"/>
      <c r="C1128" s="322" t="s">
        <v>1997</v>
      </c>
    </row>
    <row r="1129" spans="2:3" ht="20.25">
      <c r="B1129" s="322"/>
      <c r="C1129" s="318"/>
    </row>
    <row r="1130" spans="2:3" ht="40.5">
      <c r="B1130" s="322"/>
      <c r="C1130" s="322" t="s">
        <v>1813</v>
      </c>
    </row>
    <row r="1131" spans="2:3" ht="40.5">
      <c r="B1131" s="322" t="s">
        <v>1280</v>
      </c>
      <c r="C1131" s="322" t="s">
        <v>2030</v>
      </c>
    </row>
    <row r="1132" spans="2:3" ht="20.25">
      <c r="B1132" s="322"/>
      <c r="C1132" s="318"/>
    </row>
    <row r="1133" spans="2:3" ht="60.75">
      <c r="B1133" s="322"/>
      <c r="C1133" s="322" t="s">
        <v>1815</v>
      </c>
    </row>
    <row r="1134" spans="2:3" ht="20.25">
      <c r="B1134" s="322"/>
      <c r="C1134" s="318"/>
    </row>
    <row r="1135" spans="2:3" ht="101.25">
      <c r="B1135" s="322"/>
      <c r="C1135" s="322" t="s">
        <v>2031</v>
      </c>
    </row>
    <row r="1136" spans="2:3" ht="20.25">
      <c r="B1136" s="322"/>
      <c r="C1136" s="318"/>
    </row>
    <row r="1137" spans="2:3" ht="60.75">
      <c r="B1137" s="322"/>
      <c r="C1137" s="322" t="s">
        <v>1817</v>
      </c>
    </row>
    <row r="1138" spans="2:3" ht="40.5">
      <c r="B1138" s="322" t="s">
        <v>1513</v>
      </c>
      <c r="C1138" s="322" t="s">
        <v>1061</v>
      </c>
    </row>
    <row r="1139" spans="2:3" ht="20.25">
      <c r="B1139" s="322"/>
      <c r="C1139" s="318"/>
    </row>
    <row r="1140" spans="2:3" ht="40.5">
      <c r="B1140" s="322"/>
      <c r="C1140" s="322" t="s">
        <v>1819</v>
      </c>
    </row>
    <row r="1141" spans="2:3" ht="20.25">
      <c r="B1141" s="322"/>
      <c r="C1141" s="318"/>
    </row>
    <row r="1142" spans="2:3" ht="81">
      <c r="B1142" s="322"/>
      <c r="C1142" s="322" t="s">
        <v>2032</v>
      </c>
    </row>
    <row r="1143" spans="2:3" ht="40.5">
      <c r="B1143" s="322" t="s">
        <v>1821</v>
      </c>
      <c r="C1143" s="322" t="s">
        <v>1822</v>
      </c>
    </row>
    <row r="1145" spans="2:3">
      <c r="B1145" s="330" t="s">
        <v>1587</v>
      </c>
    </row>
    <row r="1147" spans="2:3" ht="20.25">
      <c r="B1147" s="328" t="s">
        <v>1823</v>
      </c>
    </row>
    <row r="1149" spans="2:3" ht="20.25">
      <c r="B1149" s="323" t="s">
        <v>1785</v>
      </c>
      <c r="C1149" s="323" t="s">
        <v>1786</v>
      </c>
    </row>
    <row r="1150" spans="2:3" ht="60.75">
      <c r="B1150" s="322" t="s">
        <v>2000</v>
      </c>
      <c r="C1150" s="322" t="s">
        <v>1830</v>
      </c>
    </row>
    <row r="1151" spans="2:3" ht="20.25">
      <c r="B1151" s="322"/>
      <c r="C1151" s="318"/>
    </row>
    <row r="1152" spans="2:3" ht="60.75">
      <c r="B1152" s="322"/>
      <c r="C1152" s="322" t="s">
        <v>2001</v>
      </c>
    </row>
    <row r="1153" spans="2:3" ht="20.25">
      <c r="B1153" s="322"/>
      <c r="C1153" s="318"/>
    </row>
    <row r="1154" spans="2:3" ht="40.5">
      <c r="B1154" s="322"/>
      <c r="C1154" s="322" t="s">
        <v>2002</v>
      </c>
    </row>
    <row r="1155" spans="2:3" ht="20.25">
      <c r="B1155" s="322"/>
      <c r="C1155" s="318"/>
    </row>
    <row r="1156" spans="2:3" ht="121.5">
      <c r="B1156" s="322"/>
      <c r="C1156" s="322" t="s">
        <v>2003</v>
      </c>
    </row>
    <row r="1157" spans="2:3" ht="20.25">
      <c r="B1157" s="322"/>
      <c r="C1157" s="318"/>
    </row>
    <row r="1158" spans="2:3" ht="222.75">
      <c r="B1158" s="322"/>
      <c r="C1158" s="322" t="s">
        <v>1965</v>
      </c>
    </row>
    <row r="1159" spans="2:3" ht="20.25">
      <c r="B1159" s="322"/>
      <c r="C1159" s="318"/>
    </row>
    <row r="1160" spans="2:3" ht="141.75">
      <c r="B1160" s="322"/>
      <c r="C1160" s="322" t="s">
        <v>1966</v>
      </c>
    </row>
    <row r="1161" spans="2:3" ht="20.25">
      <c r="B1161" s="322"/>
      <c r="C1161" s="318"/>
    </row>
    <row r="1162" spans="2:3" ht="101.25">
      <c r="B1162" s="322"/>
      <c r="C1162" s="322" t="s">
        <v>1836</v>
      </c>
    </row>
    <row r="1163" spans="2:3" ht="20.25">
      <c r="B1163" s="322"/>
      <c r="C1163" s="318"/>
    </row>
    <row r="1164" spans="2:3" ht="40.5">
      <c r="B1164" s="322"/>
      <c r="C1164" s="322" t="s">
        <v>1837</v>
      </c>
    </row>
    <row r="1165" spans="2:3" ht="40.5">
      <c r="B1165" s="322" t="s">
        <v>986</v>
      </c>
      <c r="C1165" s="322" t="s">
        <v>176</v>
      </c>
    </row>
    <row r="1166" spans="2:3" ht="20.25">
      <c r="B1166" s="322"/>
      <c r="C1166" s="318"/>
    </row>
    <row r="1167" spans="2:3" ht="40.5">
      <c r="B1167" s="322"/>
      <c r="C1167" s="322" t="s">
        <v>1838</v>
      </c>
    </row>
    <row r="1168" spans="2:3" ht="20.25">
      <c r="B1168" s="322"/>
      <c r="C1168" s="318"/>
    </row>
    <row r="1169" spans="2:3" ht="60.75">
      <c r="B1169" s="322"/>
      <c r="C1169" s="322" t="s">
        <v>1839</v>
      </c>
    </row>
    <row r="1170" spans="2:3" ht="81">
      <c r="B1170" s="322" t="s">
        <v>1075</v>
      </c>
      <c r="C1170" s="322" t="s">
        <v>1840</v>
      </c>
    </row>
    <row r="1171" spans="2:3" ht="20.25">
      <c r="B1171" s="322"/>
      <c r="C1171" s="318"/>
    </row>
    <row r="1172" spans="2:3" ht="60.75">
      <c r="B1172" s="322"/>
      <c r="C1172" s="322" t="s">
        <v>1841</v>
      </c>
    </row>
    <row r="1173" spans="2:3" ht="81">
      <c r="B1173" s="322" t="s">
        <v>358</v>
      </c>
      <c r="C1173" s="322" t="s">
        <v>2033</v>
      </c>
    </row>
    <row r="1174" spans="2:3" ht="20.25">
      <c r="B1174" s="322"/>
      <c r="C1174" s="318"/>
    </row>
    <row r="1175" spans="2:3" ht="60.75">
      <c r="B1175" s="322"/>
      <c r="C1175" s="322" t="s">
        <v>2034</v>
      </c>
    </row>
    <row r="1176" spans="2:3" ht="20.25">
      <c r="B1176" s="322"/>
      <c r="C1176" s="318"/>
    </row>
    <row r="1177" spans="2:3" ht="121.5">
      <c r="B1177" s="322"/>
      <c r="C1177" s="322" t="s">
        <v>2005</v>
      </c>
    </row>
    <row r="1178" spans="2:3" ht="20.25">
      <c r="B1178" s="322"/>
      <c r="C1178" s="318"/>
    </row>
    <row r="1179" spans="2:3" ht="202.5">
      <c r="B1179" s="322"/>
      <c r="C1179" s="322" t="s">
        <v>2006</v>
      </c>
    </row>
    <row r="1180" spans="2:3" ht="81">
      <c r="B1180" s="322" t="s">
        <v>909</v>
      </c>
      <c r="C1180" s="322" t="s">
        <v>1847</v>
      </c>
    </row>
    <row r="1181" spans="2:3" ht="20.25">
      <c r="B1181" s="322"/>
      <c r="C1181" s="318"/>
    </row>
    <row r="1182" spans="2:3" ht="40.5">
      <c r="B1182" s="322"/>
      <c r="C1182" s="322" t="s">
        <v>1848</v>
      </c>
    </row>
    <row r="1183" spans="2:3" ht="20.25">
      <c r="B1183" s="322"/>
      <c r="C1183" s="318"/>
    </row>
    <row r="1184" spans="2:3" ht="60.75">
      <c r="B1184" s="322"/>
      <c r="C1184" s="322" t="s">
        <v>1849</v>
      </c>
    </row>
    <row r="1185" spans="2:3" ht="20.25">
      <c r="B1185" s="322"/>
      <c r="C1185" s="318"/>
    </row>
    <row r="1186" spans="2:3" ht="81">
      <c r="B1186" s="322"/>
      <c r="C1186" s="322" t="s">
        <v>1850</v>
      </c>
    </row>
    <row r="1187" spans="2:3" ht="20.25">
      <c r="B1187" s="322"/>
      <c r="C1187" s="318"/>
    </row>
    <row r="1188" spans="2:3" ht="40.5">
      <c r="B1188" s="322"/>
      <c r="C1188" s="322" t="s">
        <v>1851</v>
      </c>
    </row>
    <row r="1189" spans="2:3" ht="20.25">
      <c r="B1189" s="322"/>
      <c r="C1189" s="318"/>
    </row>
    <row r="1190" spans="2:3" ht="60.75">
      <c r="B1190" s="322"/>
      <c r="C1190" s="322" t="s">
        <v>2007</v>
      </c>
    </row>
    <row r="1191" spans="2:3" ht="20.25">
      <c r="B1191" s="322"/>
      <c r="C1191" s="318"/>
    </row>
    <row r="1192" spans="2:3" ht="40.5">
      <c r="B1192" s="322"/>
      <c r="C1192" s="322" t="s">
        <v>2008</v>
      </c>
    </row>
    <row r="1193" spans="2:3" ht="40.5">
      <c r="B1193" s="322" t="s">
        <v>397</v>
      </c>
      <c r="C1193" s="322" t="s">
        <v>177</v>
      </c>
    </row>
    <row r="1194" spans="2:3" ht="20.25">
      <c r="B1194" s="322"/>
      <c r="C1194" s="318"/>
    </row>
    <row r="1195" spans="2:3" ht="60.75">
      <c r="B1195" s="322"/>
      <c r="C1195" s="322" t="s">
        <v>1854</v>
      </c>
    </row>
    <row r="1196" spans="2:3" ht="20.25">
      <c r="B1196" s="322"/>
      <c r="C1196" s="318"/>
    </row>
    <row r="1197" spans="2:3" ht="101.25">
      <c r="B1197" s="322"/>
      <c r="C1197" s="322" t="s">
        <v>1967</v>
      </c>
    </row>
    <row r="1198" spans="2:3" ht="40.5">
      <c r="B1198" s="322" t="s">
        <v>357</v>
      </c>
      <c r="C1198" s="322" t="s">
        <v>1856</v>
      </c>
    </row>
    <row r="1199" spans="2:3" ht="20.25">
      <c r="B1199" s="322"/>
      <c r="C1199" s="318"/>
    </row>
    <row r="1200" spans="2:3" ht="81">
      <c r="B1200" s="322"/>
      <c r="C1200" s="322" t="s">
        <v>1857</v>
      </c>
    </row>
    <row r="1201" spans="2:3" ht="20.25">
      <c r="B1201" s="322"/>
      <c r="C1201" s="318"/>
    </row>
    <row r="1202" spans="2:3" ht="60.75">
      <c r="B1202" s="322"/>
      <c r="C1202" s="322" t="s">
        <v>1858</v>
      </c>
    </row>
    <row r="1203" spans="2:3" ht="20.25">
      <c r="B1203" s="322"/>
      <c r="C1203" s="318"/>
    </row>
    <row r="1204" spans="2:3" ht="40.5">
      <c r="B1204" s="322"/>
      <c r="C1204" s="322" t="s">
        <v>1859</v>
      </c>
    </row>
    <row r="1205" spans="2:3" ht="20.25">
      <c r="B1205" s="322"/>
      <c r="C1205" s="318"/>
    </row>
    <row r="1206" spans="2:3" ht="60.75">
      <c r="B1206" s="322"/>
      <c r="C1206" s="322" t="s">
        <v>2009</v>
      </c>
    </row>
    <row r="1207" spans="2:3" ht="40.5">
      <c r="B1207" s="322" t="s">
        <v>321</v>
      </c>
      <c r="C1207" s="322" t="s">
        <v>1861</v>
      </c>
    </row>
    <row r="1208" spans="2:3" ht="20.25">
      <c r="B1208" s="322"/>
      <c r="C1208" s="318"/>
    </row>
    <row r="1209" spans="2:3" ht="60.75">
      <c r="B1209" s="322"/>
      <c r="C1209" s="322" t="s">
        <v>1862</v>
      </c>
    </row>
    <row r="1210" spans="2:3" ht="20.25">
      <c r="B1210" s="322"/>
      <c r="C1210" s="318"/>
    </row>
    <row r="1211" spans="2:3" ht="60.75">
      <c r="B1211" s="322"/>
      <c r="C1211" s="322" t="s">
        <v>1863</v>
      </c>
    </row>
    <row r="1212" spans="2:3" ht="20.25">
      <c r="B1212" s="322"/>
      <c r="C1212" s="318"/>
    </row>
    <row r="1213" spans="2:3" ht="60.75">
      <c r="B1213" s="322"/>
      <c r="C1213" s="322" t="s">
        <v>1864</v>
      </c>
    </row>
    <row r="1214" spans="2:3" ht="40.5">
      <c r="B1214" s="322" t="s">
        <v>322</v>
      </c>
      <c r="C1214" s="322" t="s">
        <v>1865</v>
      </c>
    </row>
    <row r="1215" spans="2:3" ht="20.25">
      <c r="B1215" s="322"/>
      <c r="C1215" s="318"/>
    </row>
    <row r="1216" spans="2:3" ht="60.75">
      <c r="B1216" s="322"/>
      <c r="C1216" s="322" t="s">
        <v>1866</v>
      </c>
    </row>
    <row r="1217" spans="2:3" ht="20.25">
      <c r="B1217" s="322"/>
      <c r="C1217" s="318"/>
    </row>
    <row r="1218" spans="2:3" ht="60.75">
      <c r="B1218" s="322"/>
      <c r="C1218" s="322" t="s">
        <v>1867</v>
      </c>
    </row>
    <row r="1219" spans="2:3" ht="20.25">
      <c r="B1219" s="322"/>
      <c r="C1219" s="318"/>
    </row>
    <row r="1220" spans="2:3" ht="60.75">
      <c r="B1220" s="322"/>
      <c r="C1220" s="322" t="s">
        <v>1868</v>
      </c>
    </row>
    <row r="1221" spans="2:3" ht="81">
      <c r="B1221" s="322" t="s">
        <v>743</v>
      </c>
      <c r="C1221" s="322" t="s">
        <v>1869</v>
      </c>
    </row>
    <row r="1222" spans="2:3" ht="20.25">
      <c r="B1222" s="322"/>
      <c r="C1222" s="318"/>
    </row>
    <row r="1223" spans="2:3" ht="40.5">
      <c r="B1223" s="322"/>
      <c r="C1223" s="322" t="s">
        <v>2010</v>
      </c>
    </row>
    <row r="1224" spans="2:3" ht="20.25">
      <c r="B1224" s="322"/>
      <c r="C1224" s="318"/>
    </row>
    <row r="1225" spans="2:3" ht="60.75">
      <c r="B1225" s="322"/>
      <c r="C1225" s="322" t="s">
        <v>2011</v>
      </c>
    </row>
    <row r="1226" spans="2:3" ht="20.25">
      <c r="B1226" s="322"/>
      <c r="C1226" s="318"/>
    </row>
    <row r="1227" spans="2:3" ht="40.5">
      <c r="B1227" s="322"/>
      <c r="C1227" s="322" t="s">
        <v>2012</v>
      </c>
    </row>
    <row r="1228" spans="2:3" ht="20.25">
      <c r="B1228" s="322"/>
      <c r="C1228" s="331"/>
    </row>
    <row r="1229" spans="2:3" ht="222.75">
      <c r="B1229" s="322"/>
      <c r="C1229" s="332" t="s">
        <v>2013</v>
      </c>
    </row>
    <row r="1230" spans="2:3" ht="20.25">
      <c r="B1230" s="322"/>
      <c r="C1230" s="331"/>
    </row>
    <row r="1231" spans="2:3" ht="81">
      <c r="B1231" s="322"/>
      <c r="C1231" s="332" t="s">
        <v>2014</v>
      </c>
    </row>
    <row r="1232" spans="2:3" ht="20.25">
      <c r="B1232" s="322"/>
      <c r="C1232" s="318"/>
    </row>
    <row r="1233" spans="2:3" ht="60.75">
      <c r="B1233" s="322"/>
      <c r="C1233" s="322" t="s">
        <v>2035</v>
      </c>
    </row>
    <row r="1234" spans="2:3" ht="40.5">
      <c r="B1234" s="322" t="s">
        <v>58</v>
      </c>
      <c r="C1234" s="322" t="s">
        <v>1876</v>
      </c>
    </row>
    <row r="1235" spans="2:3" ht="20.25">
      <c r="B1235" s="322"/>
      <c r="C1235" s="318"/>
    </row>
    <row r="1236" spans="2:3" ht="60.75">
      <c r="B1236" s="322"/>
      <c r="C1236" s="322" t="s">
        <v>1877</v>
      </c>
    </row>
    <row r="1237" spans="2:3" ht="20.25">
      <c r="B1237" s="322"/>
      <c r="C1237" s="318"/>
    </row>
    <row r="1238" spans="2:3" ht="60.75">
      <c r="B1238" s="322"/>
      <c r="C1238" s="322" t="s">
        <v>1878</v>
      </c>
    </row>
    <row r="1239" spans="2:3" ht="20.25">
      <c r="B1239" s="322"/>
      <c r="C1239" s="318"/>
    </row>
    <row r="1240" spans="2:3" ht="81">
      <c r="B1240" s="322"/>
      <c r="C1240" s="322" t="s">
        <v>2015</v>
      </c>
    </row>
    <row r="1241" spans="2:3" ht="20.25">
      <c r="B1241" s="322"/>
      <c r="C1241" s="318"/>
    </row>
    <row r="1242" spans="2:3" ht="40.5">
      <c r="B1242" s="322"/>
      <c r="C1242" s="322" t="s">
        <v>1880</v>
      </c>
    </row>
    <row r="1243" spans="2:3" ht="20.25">
      <c r="B1243" s="322"/>
      <c r="C1243" s="318"/>
    </row>
    <row r="1244" spans="2:3" ht="40.5">
      <c r="B1244" s="322"/>
      <c r="C1244" s="322" t="s">
        <v>2016</v>
      </c>
    </row>
    <row r="1246" spans="2:3">
      <c r="B1246" s="330" t="s">
        <v>1587</v>
      </c>
    </row>
    <row r="1248" spans="2:3" ht="20.25">
      <c r="B1248" s="329" t="s">
        <v>2036</v>
      </c>
    </row>
    <row r="1250" spans="2:3" ht="20.25">
      <c r="B1250" s="328" t="s">
        <v>1607</v>
      </c>
    </row>
    <row r="1252" spans="2:3" ht="20.25">
      <c r="B1252" s="323" t="s">
        <v>1572</v>
      </c>
      <c r="C1252" s="323" t="s">
        <v>1573</v>
      </c>
    </row>
    <row r="1253" spans="2:3" ht="20.25">
      <c r="B1253" s="322" t="s">
        <v>1616</v>
      </c>
      <c r="C1253" s="322" t="s">
        <v>2037</v>
      </c>
    </row>
    <row r="1254" spans="2:3" ht="20.25">
      <c r="B1254" s="322"/>
      <c r="C1254" s="322" t="s">
        <v>2038</v>
      </c>
    </row>
    <row r="1255" spans="2:3" ht="20.25">
      <c r="B1255" s="322"/>
      <c r="C1255" s="322" t="s">
        <v>2039</v>
      </c>
    </row>
    <row r="1256" spans="2:3" ht="20.25">
      <c r="B1256" s="322" t="s">
        <v>1615</v>
      </c>
      <c r="C1256" s="322" t="s">
        <v>2040</v>
      </c>
    </row>
    <row r="1257" spans="2:3" ht="20.25">
      <c r="B1257" s="322"/>
      <c r="C1257" s="322" t="s">
        <v>2038</v>
      </c>
    </row>
    <row r="1258" spans="2:3" ht="20.25">
      <c r="B1258" s="322"/>
      <c r="C1258" s="322" t="s">
        <v>2041</v>
      </c>
    </row>
    <row r="1259" spans="2:3" ht="20.25">
      <c r="B1259" s="322" t="s">
        <v>2042</v>
      </c>
      <c r="C1259" s="322" t="s">
        <v>1075</v>
      </c>
    </row>
    <row r="1260" spans="2:3" ht="20.25">
      <c r="B1260" s="322" t="s">
        <v>2043</v>
      </c>
      <c r="C1260" s="322" t="s">
        <v>2044</v>
      </c>
    </row>
    <row r="1261" spans="2:3" ht="20.25">
      <c r="B1261" s="322"/>
      <c r="C1261" s="322" t="s">
        <v>2038</v>
      </c>
    </row>
    <row r="1262" spans="2:3" ht="20.25">
      <c r="B1262" s="322"/>
      <c r="C1262" s="322" t="s">
        <v>2045</v>
      </c>
    </row>
    <row r="1263" spans="2:3" ht="20.25">
      <c r="B1263" s="322" t="s">
        <v>1617</v>
      </c>
      <c r="C1263" s="322" t="s">
        <v>2046</v>
      </c>
    </row>
    <row r="1264" spans="2:3" ht="20.25">
      <c r="B1264" s="322"/>
      <c r="C1264" s="322" t="s">
        <v>2038</v>
      </c>
    </row>
    <row r="1265" spans="2:3" ht="20.25">
      <c r="B1265" s="322"/>
      <c r="C1265" s="322" t="s">
        <v>2047</v>
      </c>
    </row>
    <row r="1266" spans="2:3" ht="20.25">
      <c r="B1266" s="322" t="s">
        <v>2048</v>
      </c>
      <c r="C1266" s="322" t="s">
        <v>2049</v>
      </c>
    </row>
    <row r="1267" spans="2:3" ht="20.25">
      <c r="B1267" s="322"/>
      <c r="C1267" s="322" t="s">
        <v>2038</v>
      </c>
    </row>
    <row r="1268" spans="2:3" ht="20.25">
      <c r="B1268" s="322"/>
      <c r="C1268" s="322" t="s">
        <v>2050</v>
      </c>
    </row>
    <row r="1269" spans="2:3" ht="20.25">
      <c r="B1269" s="322"/>
      <c r="C1269" s="322" t="s">
        <v>2051</v>
      </c>
    </row>
    <row r="1270" spans="2:3" ht="20.25">
      <c r="B1270" s="322" t="s">
        <v>1621</v>
      </c>
      <c r="C1270" s="322" t="s">
        <v>2052</v>
      </c>
    </row>
    <row r="1271" spans="2:3" ht="20.25">
      <c r="B1271" s="322"/>
      <c r="C1271" s="322" t="s">
        <v>2038</v>
      </c>
    </row>
    <row r="1272" spans="2:3" ht="20.25">
      <c r="B1272" s="322"/>
      <c r="C1272" s="322" t="s">
        <v>2053</v>
      </c>
    </row>
    <row r="1273" spans="2:3" ht="20.25">
      <c r="B1273" s="322" t="s">
        <v>2054</v>
      </c>
      <c r="C1273" s="322" t="s">
        <v>2055</v>
      </c>
    </row>
    <row r="1274" spans="2:3" ht="20.25">
      <c r="B1274" s="322"/>
      <c r="C1274" s="322" t="s">
        <v>2038</v>
      </c>
    </row>
    <row r="1275" spans="2:3" ht="20.25">
      <c r="B1275" s="322"/>
      <c r="C1275" s="322" t="s">
        <v>2056</v>
      </c>
    </row>
    <row r="1276" spans="2:3" ht="20.25">
      <c r="B1276" s="322" t="s">
        <v>2057</v>
      </c>
      <c r="C1276" s="322" t="s">
        <v>2058</v>
      </c>
    </row>
    <row r="1277" spans="2:3" ht="20.25">
      <c r="B1277" s="322"/>
      <c r="C1277" s="322" t="s">
        <v>2038</v>
      </c>
    </row>
    <row r="1278" spans="2:3" ht="20.25">
      <c r="B1278" s="322"/>
      <c r="C1278" s="322" t="s">
        <v>2059</v>
      </c>
    </row>
    <row r="1279" spans="2:3" ht="20.25">
      <c r="B1279" s="322" t="s">
        <v>2060</v>
      </c>
      <c r="C1279" s="322" t="s">
        <v>2061</v>
      </c>
    </row>
    <row r="1280" spans="2:3" ht="20.25">
      <c r="B1280" s="322" t="s">
        <v>2062</v>
      </c>
      <c r="C1280" s="322" t="s">
        <v>2063</v>
      </c>
    </row>
    <row r="1281" spans="2:3" ht="20.25">
      <c r="B1281" s="322"/>
      <c r="C1281" s="322" t="s">
        <v>2038</v>
      </c>
    </row>
    <row r="1282" spans="2:3" ht="20.25">
      <c r="B1282" s="322"/>
      <c r="C1282" s="322" t="s">
        <v>2064</v>
      </c>
    </row>
    <row r="1283" spans="2:3" ht="20.25">
      <c r="B1283" s="322" t="s">
        <v>2065</v>
      </c>
      <c r="C1283" s="322" t="s">
        <v>2066</v>
      </c>
    </row>
    <row r="1284" spans="2:3" ht="20.25">
      <c r="B1284" s="322"/>
      <c r="C1284" s="322" t="s">
        <v>2038</v>
      </c>
    </row>
    <row r="1285" spans="2:3" ht="20.25">
      <c r="B1285" s="322"/>
      <c r="C1285" s="322" t="s">
        <v>2067</v>
      </c>
    </row>
    <row r="1286" spans="2:3" ht="20.25">
      <c r="B1286" s="322" t="s">
        <v>2068</v>
      </c>
      <c r="C1286" s="322" t="s">
        <v>2069</v>
      </c>
    </row>
    <row r="1287" spans="2:3" ht="20.25">
      <c r="B1287" s="322" t="s">
        <v>2070</v>
      </c>
      <c r="C1287" s="322" t="s">
        <v>2071</v>
      </c>
    </row>
    <row r="1288" spans="2:3" ht="20.25">
      <c r="B1288" s="322"/>
      <c r="C1288" s="322" t="s">
        <v>2038</v>
      </c>
    </row>
    <row r="1289" spans="2:3" ht="20.25">
      <c r="B1289" s="322"/>
      <c r="C1289" s="322" t="s">
        <v>2072</v>
      </c>
    </row>
    <row r="1290" spans="2:3" ht="20.25">
      <c r="B1290" s="322" t="s">
        <v>2073</v>
      </c>
      <c r="C1290" s="322" t="s">
        <v>2074</v>
      </c>
    </row>
    <row r="1291" spans="2:3" ht="20.25">
      <c r="B1291" s="322"/>
      <c r="C1291" s="322" t="s">
        <v>2038</v>
      </c>
    </row>
    <row r="1292" spans="2:3" ht="20.25">
      <c r="B1292" s="322"/>
      <c r="C1292" s="322" t="s">
        <v>49</v>
      </c>
    </row>
    <row r="1293" spans="2:3" ht="20.25">
      <c r="B1293" s="322" t="s">
        <v>2075</v>
      </c>
      <c r="C1293" s="322" t="s">
        <v>2076</v>
      </c>
    </row>
    <row r="1294" spans="2:3" ht="20.25">
      <c r="B1294" s="322"/>
      <c r="C1294" s="322" t="s">
        <v>2038</v>
      </c>
    </row>
    <row r="1295" spans="2:3" ht="20.25">
      <c r="B1295" s="322"/>
      <c r="C1295" s="322" t="s">
        <v>1488</v>
      </c>
    </row>
    <row r="1296" spans="2:3" ht="20.25">
      <c r="B1296" s="322" t="s">
        <v>2077</v>
      </c>
      <c r="C1296" s="322" t="s">
        <v>2078</v>
      </c>
    </row>
    <row r="1297" spans="2:3" ht="20.25">
      <c r="B1297" s="322" t="s">
        <v>2079</v>
      </c>
      <c r="C1297" s="322" t="s">
        <v>2056</v>
      </c>
    </row>
    <row r="1298" spans="2:3" ht="20.25">
      <c r="B1298" s="322"/>
      <c r="C1298" s="322" t="s">
        <v>2038</v>
      </c>
    </row>
    <row r="1299" spans="2:3" ht="20.25">
      <c r="B1299" s="322"/>
      <c r="C1299" s="322" t="s">
        <v>48</v>
      </c>
    </row>
    <row r="1300" spans="2:3" ht="20.25">
      <c r="B1300" s="322" t="s">
        <v>2080</v>
      </c>
      <c r="C1300" s="322">
        <v>1</v>
      </c>
    </row>
    <row r="1301" spans="2:3" ht="20.25">
      <c r="B1301" s="322"/>
      <c r="C1301" s="322" t="s">
        <v>2038</v>
      </c>
    </row>
    <row r="1302" spans="2:3" ht="20.25">
      <c r="B1302" s="322"/>
      <c r="C1302" s="322" t="s">
        <v>2081</v>
      </c>
    </row>
    <row r="1303" spans="2:3" ht="20.25">
      <c r="B1303" s="322" t="s">
        <v>2082</v>
      </c>
      <c r="C1303" s="322" t="s">
        <v>2083</v>
      </c>
    </row>
    <row r="1304" spans="2:3" ht="20.25">
      <c r="B1304" s="322"/>
      <c r="C1304" s="322" t="s">
        <v>2038</v>
      </c>
    </row>
    <row r="1305" spans="2:3" ht="20.25">
      <c r="B1305" s="322"/>
      <c r="C1305" s="322" t="s">
        <v>2084</v>
      </c>
    </row>
    <row r="1306" spans="2:3" ht="20.25">
      <c r="B1306" s="322" t="s">
        <v>2085</v>
      </c>
      <c r="C1306" s="322" t="s">
        <v>2086</v>
      </c>
    </row>
    <row r="1307" spans="2:3" ht="20.25">
      <c r="B1307" s="322"/>
      <c r="C1307" s="322" t="s">
        <v>2038</v>
      </c>
    </row>
    <row r="1308" spans="2:3" ht="20.25">
      <c r="B1308" s="322"/>
      <c r="C1308" s="322" t="s">
        <v>2087</v>
      </c>
    </row>
    <row r="1309" spans="2:3" ht="20.25">
      <c r="B1309" s="322"/>
      <c r="C1309" s="322" t="s">
        <v>2038</v>
      </c>
    </row>
    <row r="1310" spans="2:3" ht="20.25">
      <c r="B1310" s="322"/>
      <c r="C1310" s="322" t="s">
        <v>2088</v>
      </c>
    </row>
    <row r="1311" spans="2:3" ht="20.25">
      <c r="B1311" s="322" t="s">
        <v>2089</v>
      </c>
      <c r="C1311" s="322" t="s">
        <v>2044</v>
      </c>
    </row>
    <row r="1312" spans="2:3" ht="20.25">
      <c r="B1312" s="322" t="s">
        <v>2090</v>
      </c>
      <c r="C1312" s="322" t="s">
        <v>2091</v>
      </c>
    </row>
    <row r="1313" spans="2:3" ht="20.25">
      <c r="B1313" s="322"/>
      <c r="C1313" s="322" t="s">
        <v>2038</v>
      </c>
    </row>
    <row r="1314" spans="2:3" ht="20.25">
      <c r="B1314" s="322"/>
      <c r="C1314" s="322" t="s">
        <v>2092</v>
      </c>
    </row>
    <row r="1315" spans="2:3" ht="20.25">
      <c r="B1315" s="322" t="s">
        <v>2093</v>
      </c>
      <c r="C1315" s="322" t="s">
        <v>2094</v>
      </c>
    </row>
    <row r="1316" spans="2:3" ht="20.25">
      <c r="B1316" s="322"/>
      <c r="C1316" s="322" t="s">
        <v>2038</v>
      </c>
    </row>
    <row r="1317" spans="2:3" ht="20.25">
      <c r="B1317" s="322"/>
      <c r="C1317" s="322" t="s">
        <v>1486</v>
      </c>
    </row>
    <row r="1318" spans="2:3" ht="20.25">
      <c r="B1318" s="322" t="s">
        <v>2095</v>
      </c>
      <c r="C1318" s="322" t="s">
        <v>2096</v>
      </c>
    </row>
    <row r="1319" spans="2:3" ht="20.25">
      <c r="B1319" s="322" t="s">
        <v>2097</v>
      </c>
      <c r="C1319" s="322" t="s">
        <v>2098</v>
      </c>
    </row>
    <row r="1320" spans="2:3" ht="20.25">
      <c r="B1320" s="322"/>
      <c r="C1320" s="322" t="s">
        <v>2038</v>
      </c>
    </row>
    <row r="1321" spans="2:3" ht="20.25">
      <c r="B1321" s="322"/>
      <c r="C1321" s="322" t="s">
        <v>1821</v>
      </c>
    </row>
    <row r="1322" spans="2:3" ht="20.25">
      <c r="B1322" s="322" t="s">
        <v>2099</v>
      </c>
      <c r="C1322" s="322" t="s">
        <v>43</v>
      </c>
    </row>
    <row r="1323" spans="2:3" ht="20.25">
      <c r="B1323" s="322"/>
      <c r="C1323" s="322" t="s">
        <v>2038</v>
      </c>
    </row>
    <row r="1324" spans="2:3" ht="20.25">
      <c r="B1324" s="322"/>
      <c r="C1324" s="322" t="s">
        <v>2100</v>
      </c>
    </row>
    <row r="1325" spans="2:3" ht="20.25">
      <c r="B1325" s="322" t="s">
        <v>2101</v>
      </c>
      <c r="C1325" s="322" t="s">
        <v>2102</v>
      </c>
    </row>
    <row r="1326" spans="2:3" ht="20.25">
      <c r="B1326" s="322"/>
      <c r="C1326" s="322" t="s">
        <v>2038</v>
      </c>
    </row>
    <row r="1327" spans="2:3" ht="20.25">
      <c r="B1327" s="322"/>
      <c r="C1327" s="322" t="s">
        <v>2103</v>
      </c>
    </row>
    <row r="1328" spans="2:3" ht="20.25">
      <c r="B1328" s="322" t="s">
        <v>2104</v>
      </c>
      <c r="C1328" s="322" t="s">
        <v>2105</v>
      </c>
    </row>
    <row r="1329" spans="2:3" ht="20.25">
      <c r="B1329" s="322"/>
      <c r="C1329" s="322" t="s">
        <v>2038</v>
      </c>
    </row>
    <row r="1330" spans="2:3" ht="20.25">
      <c r="B1330" s="322"/>
      <c r="C1330" s="322" t="s">
        <v>2106</v>
      </c>
    </row>
    <row r="1331" spans="2:3" ht="20.25">
      <c r="B1331" s="322" t="s">
        <v>2107</v>
      </c>
      <c r="C1331" s="322" t="s">
        <v>2108</v>
      </c>
    </row>
    <row r="1332" spans="2:3" ht="20.25">
      <c r="B1332" s="322" t="s">
        <v>2109</v>
      </c>
      <c r="C1332" s="322" t="s">
        <v>2110</v>
      </c>
    </row>
    <row r="1333" spans="2:3" ht="20.25">
      <c r="B1333" s="322"/>
      <c r="C1333" s="322" t="s">
        <v>2038</v>
      </c>
    </row>
    <row r="1334" spans="2:3" ht="20.25">
      <c r="B1334" s="322"/>
      <c r="C1334" s="322" t="s">
        <v>2111</v>
      </c>
    </row>
    <row r="1335" spans="2:3" ht="20.25">
      <c r="B1335" s="322" t="s">
        <v>2112</v>
      </c>
      <c r="C1335" s="322" t="s">
        <v>1076</v>
      </c>
    </row>
    <row r="1336" spans="2:3" ht="20.25">
      <c r="B1336" s="322" t="s">
        <v>2113</v>
      </c>
      <c r="C1336" s="322" t="s">
        <v>2114</v>
      </c>
    </row>
    <row r="1337" spans="2:3" ht="20.25">
      <c r="B1337" s="322" t="s">
        <v>2115</v>
      </c>
      <c r="C1337" s="322" t="s">
        <v>2116</v>
      </c>
    </row>
    <row r="1338" spans="2:3" ht="20.25">
      <c r="B1338" s="322" t="s">
        <v>2117</v>
      </c>
      <c r="C1338" s="322">
        <f>+ F2</f>
        <v>0</v>
      </c>
    </row>
    <row r="1339" spans="2:3" ht="20.25">
      <c r="B1339" s="322" t="s">
        <v>2118</v>
      </c>
      <c r="C1339" s="322" t="s">
        <v>2119</v>
      </c>
    </row>
    <row r="1340" spans="2:3" ht="20.25">
      <c r="B1340" s="322" t="s">
        <v>2120</v>
      </c>
      <c r="C1340" s="322" t="s">
        <v>2121</v>
      </c>
    </row>
    <row r="1341" spans="2:3" ht="20.25">
      <c r="B1341" s="322" t="s">
        <v>2057</v>
      </c>
      <c r="C1341" s="322" t="s">
        <v>2122</v>
      </c>
    </row>
    <row r="1342" spans="2:3" ht="20.25">
      <c r="B1342" s="322" t="s">
        <v>2123</v>
      </c>
      <c r="C1342" s="322" t="s">
        <v>2122</v>
      </c>
    </row>
    <row r="1344" spans="2:3" ht="20.25">
      <c r="B1344" s="329" t="s">
        <v>2124</v>
      </c>
    </row>
    <row r="1346" spans="2:3">
      <c r="B1346" s="330" t="s">
        <v>1587</v>
      </c>
    </row>
    <row r="1348" spans="2:3" ht="20.25">
      <c r="B1348" s="328" t="s">
        <v>1784</v>
      </c>
    </row>
    <row r="1350" spans="2:3" ht="20.25">
      <c r="B1350" s="328" t="s">
        <v>2125</v>
      </c>
    </row>
    <row r="1352" spans="2:3" ht="20.25">
      <c r="B1352" s="323" t="s">
        <v>1572</v>
      </c>
      <c r="C1352" s="323" t="s">
        <v>1573</v>
      </c>
    </row>
    <row r="1353" spans="2:3" ht="20.25">
      <c r="B1353" s="322" t="s">
        <v>2126</v>
      </c>
      <c r="C1353" s="322" t="s">
        <v>43</v>
      </c>
    </row>
    <row r="1354" spans="2:3" ht="20.25">
      <c r="B1354" s="322" t="s">
        <v>2127</v>
      </c>
      <c r="C1354" s="322" t="s">
        <v>45</v>
      </c>
    </row>
    <row r="1355" spans="2:3" ht="20.25">
      <c r="B1355" s="322" t="s">
        <v>2128</v>
      </c>
      <c r="C1355" s="322" t="s">
        <v>2129</v>
      </c>
    </row>
    <row r="1356" spans="2:3" ht="20.25">
      <c r="B1356" s="322" t="s">
        <v>2130</v>
      </c>
      <c r="C1356" s="322" t="s">
        <v>2131</v>
      </c>
    </row>
    <row r="1357" spans="2:3" ht="20.25">
      <c r="B1357" s="322" t="s">
        <v>2132</v>
      </c>
      <c r="C1357" s="322" t="s">
        <v>178</v>
      </c>
    </row>
    <row r="1358" spans="2:3" ht="20.25">
      <c r="B1358" s="322" t="s">
        <v>2133</v>
      </c>
      <c r="C1358" s="322">
        <f>+F2</f>
        <v>0</v>
      </c>
    </row>
    <row r="1359" spans="2:3" ht="20.25">
      <c r="B1359" s="322" t="s">
        <v>2134</v>
      </c>
      <c r="C1359" s="322">
        <f>+F3</f>
        <v>0</v>
      </c>
    </row>
    <row r="1360" spans="2:3" ht="20.25">
      <c r="B1360" s="322" t="s">
        <v>2135</v>
      </c>
      <c r="C1360" s="322" t="s">
        <v>48</v>
      </c>
    </row>
    <row r="1361" spans="2:3" ht="20.25">
      <c r="B1361" s="322" t="s">
        <v>2136</v>
      </c>
      <c r="C1361" s="322" t="s">
        <v>2137</v>
      </c>
    </row>
    <row r="1362" spans="2:3" ht="20.25">
      <c r="B1362" s="322" t="s">
        <v>2138</v>
      </c>
      <c r="C1362" s="322" t="s">
        <v>2139</v>
      </c>
    </row>
    <row r="1363" spans="2:3" ht="20.25">
      <c r="B1363" s="322" t="s">
        <v>2112</v>
      </c>
      <c r="C1363" s="322" t="s">
        <v>1076</v>
      </c>
    </row>
    <row r="1364" spans="2:3" ht="20.25">
      <c r="B1364" s="322" t="s">
        <v>2113</v>
      </c>
      <c r="C1364" s="322" t="s">
        <v>2140</v>
      </c>
    </row>
    <row r="1365" spans="2:3" ht="20.25">
      <c r="B1365" s="322"/>
      <c r="C1365" s="322" t="s">
        <v>2066</v>
      </c>
    </row>
    <row r="1366" spans="2:3" ht="20.25">
      <c r="B1366" s="322" t="s">
        <v>2141</v>
      </c>
      <c r="C1366" s="322" t="s">
        <v>952</v>
      </c>
    </row>
    <row r="1367" spans="2:3" ht="20.25">
      <c r="B1367" s="322" t="s">
        <v>2142</v>
      </c>
      <c r="C1367" s="322" t="s">
        <v>2143</v>
      </c>
    </row>
    <row r="1368" spans="2:3" ht="20.25">
      <c r="B1368" s="322" t="s">
        <v>2144</v>
      </c>
      <c r="C1368" s="322" t="s">
        <v>2145</v>
      </c>
    </row>
    <row r="1369" spans="2:3" ht="20.25">
      <c r="B1369" s="322" t="s">
        <v>2073</v>
      </c>
      <c r="C1369" s="322" t="s">
        <v>49</v>
      </c>
    </row>
    <row r="1370" spans="2:3" ht="20.25">
      <c r="B1370" s="322" t="s">
        <v>2146</v>
      </c>
      <c r="C1370" s="322" t="s">
        <v>2147</v>
      </c>
    </row>
    <row r="1371" spans="2:3" ht="20.25">
      <c r="B1371" s="322" t="s">
        <v>2148</v>
      </c>
      <c r="C1371" s="322" t="s">
        <v>2149</v>
      </c>
    </row>
    <row r="1372" spans="2:3" ht="20.25">
      <c r="B1372" s="322" t="s">
        <v>2150</v>
      </c>
      <c r="C1372" s="322" t="s">
        <v>1333</v>
      </c>
    </row>
    <row r="1373" spans="2:3" ht="20.25">
      <c r="B1373" s="322" t="s">
        <v>2151</v>
      </c>
      <c r="C1373" s="322" t="s">
        <v>2152</v>
      </c>
    </row>
    <row r="1374" spans="2:3" ht="20.25">
      <c r="B1374" s="322"/>
      <c r="C1374" s="322">
        <f>+ F9</f>
        <v>0</v>
      </c>
    </row>
    <row r="1375" spans="2:3" ht="20.25">
      <c r="B1375" s="322" t="s">
        <v>2153</v>
      </c>
      <c r="C1375" s="322" t="s">
        <v>1513</v>
      </c>
    </row>
    <row r="1376" spans="2:3" ht="20.25">
      <c r="B1376" s="322" t="s">
        <v>2120</v>
      </c>
      <c r="C1376" s="322" t="s">
        <v>2121</v>
      </c>
    </row>
    <row r="1377" spans="2:3" ht="20.25">
      <c r="B1377" s="322" t="s">
        <v>2154</v>
      </c>
      <c r="C1377" s="322" t="e">
        <f xml:space="preserve"> +#REF!</f>
        <v>#REF!</v>
      </c>
    </row>
    <row r="1378" spans="2:3" ht="20.25">
      <c r="B1378" s="322" t="s">
        <v>2060</v>
      </c>
      <c r="C1378" s="322" t="s">
        <v>2061</v>
      </c>
    </row>
    <row r="1379" spans="2:3" ht="20.25">
      <c r="B1379" s="322" t="s">
        <v>2155</v>
      </c>
      <c r="C1379" s="322" t="s">
        <v>1821</v>
      </c>
    </row>
    <row r="1380" spans="2:3" ht="20.25">
      <c r="B1380" s="322" t="s">
        <v>2156</v>
      </c>
      <c r="C1380" s="322">
        <f>+ F10</f>
        <v>0</v>
      </c>
    </row>
    <row r="1382" spans="2:3">
      <c r="B1382" s="330" t="s">
        <v>1587</v>
      </c>
    </row>
    <row r="1384" spans="2:3" ht="20.25">
      <c r="B1384" s="328" t="s">
        <v>2157</v>
      </c>
    </row>
    <row r="1386" spans="2:3" ht="20.25">
      <c r="B1386" s="323" t="s">
        <v>1572</v>
      </c>
      <c r="C1386" s="323" t="s">
        <v>1573</v>
      </c>
    </row>
    <row r="1387" spans="2:3" ht="20.25">
      <c r="B1387" s="322" t="s">
        <v>2158</v>
      </c>
      <c r="C1387" s="322" t="s">
        <v>2159</v>
      </c>
    </row>
    <row r="1388" spans="2:3" ht="20.25">
      <c r="B1388" s="322" t="s">
        <v>2160</v>
      </c>
      <c r="C1388" s="322" t="s">
        <v>2161</v>
      </c>
    </row>
    <row r="1389" spans="2:3" ht="20.25">
      <c r="B1389" s="322" t="s">
        <v>2162</v>
      </c>
      <c r="C1389" s="322" t="s">
        <v>2163</v>
      </c>
    </row>
    <row r="1390" spans="2:3" ht="20.25">
      <c r="B1390" s="322" t="s">
        <v>2164</v>
      </c>
      <c r="C1390" s="322" t="s">
        <v>2165</v>
      </c>
    </row>
    <row r="1391" spans="2:3" ht="20.25">
      <c r="B1391" s="322" t="s">
        <v>2166</v>
      </c>
      <c r="C1391" s="322" t="s">
        <v>2167</v>
      </c>
    </row>
    <row r="1392" spans="2:3" ht="20.25">
      <c r="B1392" s="322" t="s">
        <v>2168</v>
      </c>
      <c r="C1392" s="322" t="s">
        <v>321</v>
      </c>
    </row>
    <row r="1393" spans="2:3" ht="20.25">
      <c r="B1393" s="322"/>
      <c r="C1393" s="322" t="s">
        <v>2169</v>
      </c>
    </row>
    <row r="1394" spans="2:3" ht="20.25">
      <c r="B1394" s="322" t="s">
        <v>2170</v>
      </c>
      <c r="C1394" s="322" t="s">
        <v>322</v>
      </c>
    </row>
    <row r="1395" spans="2:3" ht="20.25">
      <c r="B1395" s="322"/>
      <c r="C1395" s="322" t="s">
        <v>2171</v>
      </c>
    </row>
    <row r="1396" spans="2:3" ht="20.25">
      <c r="B1396" s="322" t="s">
        <v>2172</v>
      </c>
      <c r="C1396" s="322" t="s">
        <v>2173</v>
      </c>
    </row>
    <row r="1397" spans="2:3" ht="20.25">
      <c r="B1397" s="322" t="s">
        <v>2174</v>
      </c>
      <c r="C1397" s="322" t="s">
        <v>2175</v>
      </c>
    </row>
    <row r="1398" spans="2:3" ht="20.25">
      <c r="B1398" s="322" t="s">
        <v>2176</v>
      </c>
      <c r="C1398" s="322" t="s">
        <v>2177</v>
      </c>
    </row>
    <row r="1399" spans="2:3" ht="20.25">
      <c r="B1399" s="322"/>
      <c r="C1399" s="322" t="s">
        <v>2038</v>
      </c>
    </row>
    <row r="1400" spans="2:3" ht="20.25">
      <c r="B1400" s="322"/>
      <c r="C1400" s="322" t="s">
        <v>2178</v>
      </c>
    </row>
    <row r="1401" spans="2:3" ht="20.25">
      <c r="B1401" s="322" t="s">
        <v>2179</v>
      </c>
      <c r="C1401" s="322" t="s">
        <v>2177</v>
      </c>
    </row>
    <row r="1402" spans="2:3" ht="20.25">
      <c r="B1402" s="322"/>
      <c r="C1402" s="322" t="s">
        <v>2038</v>
      </c>
    </row>
    <row r="1403" spans="2:3" ht="20.25">
      <c r="B1403" s="322"/>
      <c r="C1403" s="322" t="s">
        <v>2180</v>
      </c>
    </row>
    <row r="1404" spans="2:3" ht="20.25">
      <c r="B1404" s="322" t="s">
        <v>2181</v>
      </c>
      <c r="C1404" s="322" t="s">
        <v>1337</v>
      </c>
    </row>
    <row r="1405" spans="2:3" ht="20.25">
      <c r="B1405" s="322" t="s">
        <v>2079</v>
      </c>
      <c r="C1405" s="322" t="s">
        <v>2056</v>
      </c>
    </row>
    <row r="1406" spans="2:3" ht="20.25">
      <c r="B1406" s="322" t="s">
        <v>2182</v>
      </c>
      <c r="C1406" s="322" t="s">
        <v>1485</v>
      </c>
    </row>
    <row r="1407" spans="2:3" ht="20.25">
      <c r="B1407" s="322"/>
      <c r="C1407" s="322" t="s">
        <v>2038</v>
      </c>
    </row>
    <row r="1408" spans="2:3" ht="20.25">
      <c r="B1408" s="322"/>
      <c r="C1408" s="322" t="s">
        <v>2137</v>
      </c>
    </row>
    <row r="1409" spans="2:3" ht="40.5">
      <c r="B1409" s="322" t="s">
        <v>2183</v>
      </c>
      <c r="C1409" s="322" t="s">
        <v>2184</v>
      </c>
    </row>
    <row r="1410" spans="2:3" ht="20.25">
      <c r="B1410" s="322" t="s">
        <v>2185</v>
      </c>
      <c r="C1410" s="322" t="s">
        <v>58</v>
      </c>
    </row>
    <row r="1412" spans="2:3">
      <c r="B1412" s="330" t="s">
        <v>1587</v>
      </c>
    </row>
    <row r="1414" spans="2:3" ht="20.25">
      <c r="B1414" s="328" t="s">
        <v>2186</v>
      </c>
    </row>
    <row r="1416" spans="2:3" ht="20.25">
      <c r="B1416" s="323" t="s">
        <v>1572</v>
      </c>
      <c r="C1416" s="323" t="s">
        <v>1573</v>
      </c>
    </row>
    <row r="1417" spans="2:3" ht="20.25">
      <c r="B1417" s="322" t="s">
        <v>2057</v>
      </c>
      <c r="C1417" s="322" t="s">
        <v>2122</v>
      </c>
    </row>
    <row r="1418" spans="2:3" ht="20.25">
      <c r="B1418" s="322" t="s">
        <v>2123</v>
      </c>
      <c r="C1418" s="322" t="s">
        <v>2122</v>
      </c>
    </row>
    <row r="1420" spans="2:3">
      <c r="B1420" s="330" t="s">
        <v>1587</v>
      </c>
    </row>
    <row r="1422" spans="2:3" ht="20.25">
      <c r="B1422" s="328" t="s">
        <v>2187</v>
      </c>
    </row>
    <row r="1424" spans="2:3" ht="20.25">
      <c r="B1424" s="328" t="s">
        <v>2125</v>
      </c>
    </row>
    <row r="1426" spans="2:3" ht="20.25">
      <c r="B1426" s="323" t="s">
        <v>1572</v>
      </c>
      <c r="C1426" s="323" t="s">
        <v>1573</v>
      </c>
    </row>
    <row r="1427" spans="2:3" ht="20.25">
      <c r="B1427" s="322" t="s">
        <v>2127</v>
      </c>
      <c r="C1427" s="322" t="s">
        <v>45</v>
      </c>
    </row>
    <row r="1428" spans="2:3" ht="20.25">
      <c r="B1428" s="322" t="s">
        <v>2188</v>
      </c>
      <c r="C1428" s="322" t="s">
        <v>909</v>
      </c>
    </row>
    <row r="1429" spans="2:3" ht="20.25">
      <c r="B1429" s="322" t="s">
        <v>1672</v>
      </c>
      <c r="C1429" s="322" t="s">
        <v>2189</v>
      </c>
    </row>
    <row r="1430" spans="2:3" ht="20.25">
      <c r="B1430" s="322" t="s">
        <v>2190</v>
      </c>
      <c r="C1430" s="322" t="s">
        <v>2191</v>
      </c>
    </row>
    <row r="1431" spans="2:3" ht="20.25">
      <c r="B1431" s="322"/>
      <c r="C1431" s="322" t="s">
        <v>2038</v>
      </c>
    </row>
    <row r="1432" spans="2:3" ht="20.25">
      <c r="B1432" s="322"/>
      <c r="C1432" s="322" t="s">
        <v>2192</v>
      </c>
    </row>
    <row r="1433" spans="2:3" ht="20.25">
      <c r="B1433" s="322" t="s">
        <v>2193</v>
      </c>
      <c r="C1433" s="322" t="s">
        <v>2194</v>
      </c>
    </row>
    <row r="1434" spans="2:3" ht="40.5">
      <c r="B1434" s="322" t="s">
        <v>2195</v>
      </c>
      <c r="C1434" s="322" t="s">
        <v>58</v>
      </c>
    </row>
    <row r="1435" spans="2:3" ht="40.5">
      <c r="B1435" s="322" t="s">
        <v>2196</v>
      </c>
      <c r="C1435" s="322" t="s">
        <v>2197</v>
      </c>
    </row>
    <row r="1436" spans="2:3" ht="20.25">
      <c r="B1436" s="322" t="s">
        <v>2198</v>
      </c>
      <c r="C1436" s="322" t="s">
        <v>397</v>
      </c>
    </row>
    <row r="1437" spans="2:3" ht="40.5">
      <c r="B1437" s="322" t="s">
        <v>2199</v>
      </c>
      <c r="C1437" s="322" t="s">
        <v>1075</v>
      </c>
    </row>
    <row r="1438" spans="2:3" ht="40.5">
      <c r="B1438" s="322" t="s">
        <v>2200</v>
      </c>
      <c r="C1438" s="357"/>
    </row>
    <row r="1439" spans="2:3" ht="20.25">
      <c r="B1439" s="322" t="s">
        <v>2201</v>
      </c>
      <c r="C1439" s="357"/>
    </row>
    <row r="1440" spans="2:3" ht="20.25">
      <c r="B1440" s="322" t="s">
        <v>2202</v>
      </c>
      <c r="C1440" s="357" t="s">
        <v>2203</v>
      </c>
    </row>
    <row r="1441" spans="2:3" ht="20.25">
      <c r="B1441" s="322" t="s">
        <v>2201</v>
      </c>
      <c r="C1441" s="357"/>
    </row>
    <row r="1442" spans="2:3" ht="20.25">
      <c r="B1442" s="322" t="s">
        <v>2204</v>
      </c>
      <c r="C1442" s="322" t="s">
        <v>2159</v>
      </c>
    </row>
    <row r="1443" spans="2:3" ht="20.25">
      <c r="B1443" s="322" t="s">
        <v>2162</v>
      </c>
      <c r="C1443" s="322" t="s">
        <v>2163</v>
      </c>
    </row>
    <row r="1444" spans="2:3" ht="20.25">
      <c r="B1444" s="322" t="s">
        <v>2205</v>
      </c>
      <c r="C1444" s="322" t="s">
        <v>2129</v>
      </c>
    </row>
    <row r="1445" spans="2:3" ht="20.25">
      <c r="B1445" s="322" t="s">
        <v>2206</v>
      </c>
      <c r="C1445" s="322" t="s">
        <v>2129</v>
      </c>
    </row>
    <row r="1446" spans="2:3" ht="20.25">
      <c r="B1446" s="322" t="s">
        <v>2062</v>
      </c>
      <c r="C1446" s="322" t="s">
        <v>2064</v>
      </c>
    </row>
    <row r="1447" spans="2:3" ht="20.25">
      <c r="B1447" s="322"/>
      <c r="C1447" s="322" t="s">
        <v>2038</v>
      </c>
    </row>
    <row r="1448" spans="2:3" ht="20.25">
      <c r="B1448" s="322"/>
      <c r="C1448" s="322"/>
    </row>
    <row r="1449" spans="2:3" ht="20.25">
      <c r="B1449" s="322"/>
      <c r="C1449" s="322" t="s">
        <v>2063</v>
      </c>
    </row>
    <row r="1450" spans="2:3" ht="20.25">
      <c r="B1450" s="322" t="s">
        <v>2065</v>
      </c>
      <c r="C1450" s="322" t="s">
        <v>2067</v>
      </c>
    </row>
    <row r="1451" spans="2:3" ht="20.25">
      <c r="B1451" s="322"/>
      <c r="C1451" s="322" t="s">
        <v>2038</v>
      </c>
    </row>
    <row r="1452" spans="2:3" ht="20.25">
      <c r="B1452" s="322"/>
      <c r="C1452" s="322"/>
    </row>
    <row r="1453" spans="2:3" ht="20.25">
      <c r="B1453" s="322"/>
      <c r="C1453" s="322" t="s">
        <v>2066</v>
      </c>
    </row>
    <row r="1454" spans="2:3" ht="20.25">
      <c r="B1454" s="322" t="s">
        <v>2207</v>
      </c>
      <c r="C1454" s="322" t="s">
        <v>2208</v>
      </c>
    </row>
    <row r="1456" spans="2:3">
      <c r="B1456" s="330" t="s">
        <v>1587</v>
      </c>
    </row>
    <row r="1458" spans="2:3" ht="20.25">
      <c r="B1458" s="328" t="s">
        <v>2209</v>
      </c>
    </row>
    <row r="1460" spans="2:3" ht="20.25">
      <c r="B1460" s="328" t="s">
        <v>2125</v>
      </c>
    </row>
    <row r="1462" spans="2:3" ht="20.25">
      <c r="B1462" s="323" t="s">
        <v>1572</v>
      </c>
      <c r="C1462" s="323" t="s">
        <v>1573</v>
      </c>
    </row>
    <row r="1463" spans="2:3" ht="20.25">
      <c r="B1463" s="322" t="s">
        <v>2127</v>
      </c>
      <c r="C1463" s="322" t="s">
        <v>45</v>
      </c>
    </row>
    <row r="1464" spans="2:3" ht="60.75">
      <c r="B1464" s="322" t="s">
        <v>2210</v>
      </c>
      <c r="C1464" s="322" t="s">
        <v>1075</v>
      </c>
    </row>
    <row r="1465" spans="2:3" ht="20.25">
      <c r="B1465" s="322" t="s">
        <v>2211</v>
      </c>
      <c r="C1465" s="322" t="s">
        <v>909</v>
      </c>
    </row>
    <row r="1466" spans="2:3" ht="20.25">
      <c r="B1466" s="322" t="s">
        <v>2212</v>
      </c>
      <c r="C1466" s="322" t="s">
        <v>2213</v>
      </c>
    </row>
    <row r="1467" spans="2:3" ht="20.25">
      <c r="B1467" s="322"/>
      <c r="C1467" s="322" t="s">
        <v>2214</v>
      </c>
    </row>
    <row r="1468" spans="2:3" ht="20.25">
      <c r="B1468" s="322" t="s">
        <v>2215</v>
      </c>
      <c r="C1468" s="322" t="s">
        <v>397</v>
      </c>
    </row>
    <row r="1469" spans="2:3" ht="40.5">
      <c r="B1469" s="322" t="s">
        <v>2216</v>
      </c>
      <c r="C1469" s="322" t="s">
        <v>1302</v>
      </c>
    </row>
    <row r="1470" spans="2:3" ht="20.25">
      <c r="B1470" s="322" t="s">
        <v>2217</v>
      </c>
      <c r="C1470" s="322" t="s">
        <v>2218</v>
      </c>
    </row>
    <row r="1471" spans="2:3" ht="20.25">
      <c r="B1471" s="322"/>
      <c r="C1471" s="322" t="s">
        <v>2038</v>
      </c>
    </row>
    <row r="1472" spans="2:3" ht="20.25">
      <c r="B1472" s="322"/>
      <c r="C1472" s="322" t="s">
        <v>2219</v>
      </c>
    </row>
    <row r="1473" spans="2:3" ht="40.5">
      <c r="B1473" s="322" t="s">
        <v>2220</v>
      </c>
      <c r="C1473" s="322" t="s">
        <v>2221</v>
      </c>
    </row>
    <row r="1474" spans="2:3" ht="20.25">
      <c r="B1474" s="322" t="s">
        <v>2132</v>
      </c>
      <c r="C1474" s="322" t="s">
        <v>2116</v>
      </c>
    </row>
    <row r="1475" spans="2:3" ht="20.25">
      <c r="B1475" s="322" t="s">
        <v>2146</v>
      </c>
      <c r="C1475" s="322" t="s">
        <v>2147</v>
      </c>
    </row>
    <row r="1476" spans="2:3" ht="20.25">
      <c r="B1476" s="322" t="s">
        <v>2222</v>
      </c>
      <c r="C1476" s="322" t="s">
        <v>1333</v>
      </c>
    </row>
    <row r="1477" spans="2:3" ht="20.25">
      <c r="B1477" s="322" t="s">
        <v>2223</v>
      </c>
      <c r="C1477" s="322" t="s">
        <v>221</v>
      </c>
    </row>
    <row r="1478" spans="2:3" ht="20.25">
      <c r="B1478" s="322" t="s">
        <v>2224</v>
      </c>
      <c r="C1478" s="322" t="s">
        <v>2225</v>
      </c>
    </row>
    <row r="1479" spans="2:3" ht="20.25">
      <c r="B1479" s="322"/>
      <c r="C1479" s="322" t="s">
        <v>2038</v>
      </c>
    </row>
    <row r="1480" spans="2:3" ht="20.25">
      <c r="B1480" s="322"/>
      <c r="C1480" s="322" t="s">
        <v>1276</v>
      </c>
    </row>
    <row r="1481" spans="2:3" ht="20.25">
      <c r="B1481" s="322" t="s">
        <v>2226</v>
      </c>
      <c r="C1481" s="322" t="s">
        <v>2227</v>
      </c>
    </row>
    <row r="1482" spans="2:3" ht="20.25">
      <c r="B1482" s="322" t="s">
        <v>2228</v>
      </c>
      <c r="C1482" s="322" t="s">
        <v>2229</v>
      </c>
    </row>
    <row r="1483" spans="2:3" ht="20.25">
      <c r="B1483" s="322" t="s">
        <v>2230</v>
      </c>
      <c r="C1483" s="322" t="s">
        <v>2231</v>
      </c>
    </row>
    <row r="1484" spans="2:3" ht="40.5">
      <c r="B1484" s="322" t="s">
        <v>2232</v>
      </c>
      <c r="C1484" s="322" t="s">
        <v>2233</v>
      </c>
    </row>
    <row r="1485" spans="2:3" ht="40.5">
      <c r="B1485" s="322" t="s">
        <v>2234</v>
      </c>
      <c r="C1485" s="322" t="s">
        <v>2235</v>
      </c>
    </row>
    <row r="1486" spans="2:3" ht="40.5">
      <c r="B1486" s="322" t="s">
        <v>2236</v>
      </c>
      <c r="C1486" s="322" t="s">
        <v>2237</v>
      </c>
    </row>
    <row r="1487" spans="2:3" ht="20.25">
      <c r="B1487" s="322" t="s">
        <v>2238</v>
      </c>
      <c r="C1487" s="322" t="s">
        <v>2239</v>
      </c>
    </row>
    <row r="1488" spans="2:3" ht="20.25">
      <c r="B1488" s="322" t="s">
        <v>2207</v>
      </c>
      <c r="C1488" s="322" t="s">
        <v>2208</v>
      </c>
    </row>
    <row r="1489" spans="2:3" ht="20.25">
      <c r="B1489" s="322" t="s">
        <v>2240</v>
      </c>
      <c r="C1489" s="322" t="s">
        <v>2241</v>
      </c>
    </row>
    <row r="1490" spans="2:3" ht="20.25">
      <c r="B1490" s="322"/>
      <c r="C1490" s="322" t="s">
        <v>2242</v>
      </c>
    </row>
    <row r="1492" spans="2:3">
      <c r="B1492" s="330" t="s">
        <v>1587</v>
      </c>
    </row>
    <row r="1494" spans="2:3" ht="20.25">
      <c r="B1494" s="328" t="s">
        <v>2243</v>
      </c>
    </row>
    <row r="1496" spans="2:3" ht="20.25">
      <c r="B1496" s="323" t="s">
        <v>1572</v>
      </c>
      <c r="C1496" s="323" t="s">
        <v>1573</v>
      </c>
    </row>
    <row r="1497" spans="2:3" ht="20.25">
      <c r="B1497" s="322" t="s">
        <v>2127</v>
      </c>
      <c r="C1497" s="322" t="s">
        <v>45</v>
      </c>
    </row>
    <row r="1498" spans="2:3" ht="20.25">
      <c r="B1498" s="322" t="s">
        <v>2244</v>
      </c>
      <c r="C1498" s="322" t="s">
        <v>2225</v>
      </c>
    </row>
    <row r="1499" spans="2:3" ht="20.25">
      <c r="B1499" s="322"/>
      <c r="C1499" s="322" t="s">
        <v>2038</v>
      </c>
    </row>
    <row r="1500" spans="2:3" ht="20.25">
      <c r="B1500" s="322"/>
      <c r="C1500" s="322" t="s">
        <v>2245</v>
      </c>
    </row>
    <row r="1501" spans="2:3" ht="20.25">
      <c r="B1501" s="322" t="s">
        <v>2246</v>
      </c>
      <c r="C1501" s="322" t="s">
        <v>2247</v>
      </c>
    </row>
    <row r="1502" spans="2:3" ht="20.25">
      <c r="B1502" s="322"/>
      <c r="C1502" s="322" t="s">
        <v>2189</v>
      </c>
    </row>
    <row r="1503" spans="2:3" ht="20.25">
      <c r="B1503" s="322" t="s">
        <v>2248</v>
      </c>
      <c r="C1503" s="322" t="s">
        <v>2203</v>
      </c>
    </row>
    <row r="1504" spans="2:3" ht="20.25">
      <c r="B1504" s="322"/>
      <c r="C1504" s="322" t="s">
        <v>2249</v>
      </c>
    </row>
    <row r="1505" spans="2:3" ht="20.25">
      <c r="B1505" s="322" t="s">
        <v>2250</v>
      </c>
      <c r="C1505" s="322" t="s">
        <v>2251</v>
      </c>
    </row>
    <row r="1506" spans="2:3" ht="20.25">
      <c r="B1506" s="322" t="s">
        <v>2252</v>
      </c>
      <c r="C1506" s="322" t="s">
        <v>2253</v>
      </c>
    </row>
    <row r="1507" spans="2:3" ht="20.25">
      <c r="B1507" s="322" t="s">
        <v>2254</v>
      </c>
      <c r="C1507" s="322" t="s">
        <v>2255</v>
      </c>
    </row>
    <row r="1508" spans="2:3" ht="20.25">
      <c r="B1508" s="322" t="s">
        <v>2256</v>
      </c>
      <c r="C1508" s="322" t="s">
        <v>2242</v>
      </c>
    </row>
    <row r="1509" spans="2:3" ht="20.25">
      <c r="B1509" s="322" t="s">
        <v>2257</v>
      </c>
      <c r="C1509" s="322" t="s">
        <v>2258</v>
      </c>
    </row>
    <row r="1510" spans="2:3" ht="20.25">
      <c r="B1510" s="322" t="s">
        <v>2080</v>
      </c>
      <c r="C1510" s="322">
        <v>1</v>
      </c>
    </row>
    <row r="1511" spans="2:3" ht="20.25">
      <c r="B1511" s="322" t="s">
        <v>2259</v>
      </c>
      <c r="C1511" s="322" t="s">
        <v>2260</v>
      </c>
    </row>
    <row r="1512" spans="2:3" ht="40.5">
      <c r="B1512" s="322" t="s">
        <v>2261</v>
      </c>
      <c r="C1512" s="322" t="s">
        <v>2262</v>
      </c>
    </row>
    <row r="1513" spans="2:3" ht="20.25">
      <c r="B1513" s="322" t="s">
        <v>2263</v>
      </c>
      <c r="C1513" s="322" t="s">
        <v>2264</v>
      </c>
    </row>
    <row r="1514" spans="2:3" ht="20.25">
      <c r="B1514" s="322" t="s">
        <v>2265</v>
      </c>
      <c r="C1514" s="322" t="s">
        <v>2266</v>
      </c>
    </row>
    <row r="1515" spans="2:3" ht="20.25">
      <c r="B1515" s="322" t="s">
        <v>2267</v>
      </c>
      <c r="C1515" s="322" t="s">
        <v>2268</v>
      </c>
    </row>
    <row r="1516" spans="2:3" ht="20.25">
      <c r="B1516" s="322" t="s">
        <v>2269</v>
      </c>
      <c r="C1516" s="322" t="s">
        <v>2270</v>
      </c>
    </row>
    <row r="1517" spans="2:3" ht="40.5">
      <c r="B1517" s="322" t="s">
        <v>1743</v>
      </c>
      <c r="C1517" s="322" t="s">
        <v>2271</v>
      </c>
    </row>
    <row r="1518" spans="2:3" ht="20.25">
      <c r="B1518" s="322" t="s">
        <v>2272</v>
      </c>
      <c r="C1518" s="322" t="s">
        <v>2273</v>
      </c>
    </row>
    <row r="1519" spans="2:3" ht="20.25">
      <c r="B1519" s="322" t="s">
        <v>2274</v>
      </c>
      <c r="C1519" s="322" t="s">
        <v>2275</v>
      </c>
    </row>
    <row r="1520" spans="2:3" ht="20.25">
      <c r="B1520" s="322" t="s">
        <v>2276</v>
      </c>
      <c r="C1520" s="322" t="s">
        <v>2277</v>
      </c>
    </row>
    <row r="1521" spans="2:3" ht="20.25">
      <c r="B1521" s="322" t="s">
        <v>2278</v>
      </c>
      <c r="C1521" s="322" t="s">
        <v>2279</v>
      </c>
    </row>
    <row r="1522" spans="2:3" ht="20.25">
      <c r="B1522" s="322" t="s">
        <v>2280</v>
      </c>
      <c r="C1522" s="322" t="s">
        <v>2281</v>
      </c>
    </row>
    <row r="1523" spans="2:3" ht="20.25">
      <c r="B1523" s="322" t="s">
        <v>2282</v>
      </c>
      <c r="C1523" s="322" t="s">
        <v>2283</v>
      </c>
    </row>
    <row r="1524" spans="2:3" ht="20.25">
      <c r="B1524" s="322" t="s">
        <v>2284</v>
      </c>
      <c r="C1524" s="322" t="s">
        <v>2055</v>
      </c>
    </row>
    <row r="1525" spans="2:3" ht="20.25">
      <c r="B1525" s="322" t="s">
        <v>2285</v>
      </c>
      <c r="C1525" s="322" t="s">
        <v>2091</v>
      </c>
    </row>
    <row r="1526" spans="2:3" ht="20.25">
      <c r="B1526" s="322" t="s">
        <v>2286</v>
      </c>
      <c r="C1526" s="322" t="s">
        <v>2044</v>
      </c>
    </row>
    <row r="1527" spans="2:3" ht="20.25">
      <c r="B1527" s="322" t="s">
        <v>2287</v>
      </c>
      <c r="C1527" s="322" t="s">
        <v>2288</v>
      </c>
    </row>
    <row r="1528" spans="2:3" ht="20.25">
      <c r="B1528" s="322" t="s">
        <v>2289</v>
      </c>
      <c r="C1528" s="322" t="s">
        <v>2290</v>
      </c>
    </row>
    <row r="1529" spans="2:3" ht="20.25">
      <c r="B1529" s="322"/>
      <c r="C1529" s="322" t="s">
        <v>2291</v>
      </c>
    </row>
    <row r="1530" spans="2:3" ht="20.25">
      <c r="B1530" s="322"/>
      <c r="C1530" s="322" t="s">
        <v>2292</v>
      </c>
    </row>
    <row r="1531" spans="2:3" ht="20.25">
      <c r="B1531" s="322" t="s">
        <v>2293</v>
      </c>
      <c r="C1531" s="322" t="s">
        <v>2294</v>
      </c>
    </row>
    <row r="1532" spans="2:3" ht="20.25">
      <c r="B1532" s="322"/>
      <c r="C1532" s="322" t="s">
        <v>2291</v>
      </c>
    </row>
    <row r="1533" spans="2:3" ht="20.25">
      <c r="B1533" s="322"/>
      <c r="C1533" s="322" t="s">
        <v>2295</v>
      </c>
    </row>
    <row r="1534" spans="2:3" ht="20.25">
      <c r="B1534" s="322" t="s">
        <v>2296</v>
      </c>
      <c r="C1534" s="322" t="s">
        <v>2297</v>
      </c>
    </row>
    <row r="1535" spans="2:3" ht="20.25">
      <c r="B1535" s="322"/>
      <c r="C1535" s="322" t="s">
        <v>2291</v>
      </c>
    </row>
    <row r="1536" spans="2:3" ht="20.25">
      <c r="B1536" s="322"/>
      <c r="C1536" s="322" t="s">
        <v>2298</v>
      </c>
    </row>
    <row r="1537" spans="2:3" ht="20.25">
      <c r="B1537" s="322" t="s">
        <v>2299</v>
      </c>
      <c r="C1537" s="322" t="s">
        <v>2294</v>
      </c>
    </row>
    <row r="1538" spans="2:3" ht="20.25">
      <c r="B1538" s="322"/>
      <c r="C1538" s="322" t="s">
        <v>2291</v>
      </c>
    </row>
    <row r="1539" spans="2:3" ht="20.25">
      <c r="B1539" s="322"/>
      <c r="C1539" s="322" t="s">
        <v>2300</v>
      </c>
    </row>
    <row r="1540" spans="2:3" ht="20.25">
      <c r="B1540" s="322" t="s">
        <v>2301</v>
      </c>
      <c r="C1540" s="322" t="s">
        <v>2221</v>
      </c>
    </row>
    <row r="1541" spans="2:3" ht="20.25">
      <c r="B1541" s="322" t="s">
        <v>2302</v>
      </c>
      <c r="C1541" s="322" t="s">
        <v>397</v>
      </c>
    </row>
    <row r="1542" spans="2:3" ht="60.75">
      <c r="B1542" s="322" t="s">
        <v>2210</v>
      </c>
      <c r="C1542" s="322" t="s">
        <v>1075</v>
      </c>
    </row>
    <row r="1543" spans="2:3" ht="20.25">
      <c r="B1543" s="322" t="s">
        <v>2303</v>
      </c>
      <c r="C1543" s="322" t="s">
        <v>2037</v>
      </c>
    </row>
    <row r="1544" spans="2:3" ht="20.25">
      <c r="B1544" s="322" t="s">
        <v>2211</v>
      </c>
      <c r="C1544" s="322" t="s">
        <v>909</v>
      </c>
    </row>
    <row r="1545" spans="2:3" ht="20.25">
      <c r="B1545" s="322" t="s">
        <v>2304</v>
      </c>
      <c r="C1545" s="322" t="s">
        <v>2305</v>
      </c>
    </row>
    <row r="1546" spans="2:3" ht="20.25">
      <c r="B1546" s="322"/>
      <c r="C1546" s="322" t="s">
        <v>2192</v>
      </c>
    </row>
    <row r="1547" spans="2:3" ht="20.25">
      <c r="B1547" s="322" t="s">
        <v>2212</v>
      </c>
      <c r="C1547" s="322" t="s">
        <v>2213</v>
      </c>
    </row>
    <row r="1548" spans="2:3" ht="20.25">
      <c r="B1548" s="322"/>
      <c r="C1548" s="322" t="s">
        <v>2214</v>
      </c>
    </row>
    <row r="1549" spans="2:3" ht="40.5">
      <c r="B1549" s="322" t="s">
        <v>2216</v>
      </c>
      <c r="C1549" s="322" t="s">
        <v>1302</v>
      </c>
    </row>
    <row r="1551" spans="2:3">
      <c r="B1551" s="330" t="s">
        <v>1587</v>
      </c>
    </row>
    <row r="1553" spans="2:3" ht="20.25">
      <c r="B1553" s="328" t="s">
        <v>2306</v>
      </c>
    </row>
    <row r="1555" spans="2:3" ht="20.25">
      <c r="B1555" s="323" t="s">
        <v>1572</v>
      </c>
      <c r="C1555" s="323" t="s">
        <v>1573</v>
      </c>
    </row>
    <row r="1556" spans="2:3" ht="20.25">
      <c r="B1556" s="322" t="s">
        <v>1615</v>
      </c>
      <c r="C1556" s="322" t="s">
        <v>2040</v>
      </c>
    </row>
    <row r="1557" spans="2:3" ht="20.25">
      <c r="B1557" s="322"/>
      <c r="C1557" s="322" t="s">
        <v>2038</v>
      </c>
    </row>
    <row r="1558" spans="2:3" ht="20.25">
      <c r="B1558" s="322"/>
      <c r="C1558" s="322" t="s">
        <v>2039</v>
      </c>
    </row>
    <row r="1559" spans="2:3" ht="20.25">
      <c r="B1559" s="322" t="s">
        <v>1616</v>
      </c>
      <c r="C1559" s="322" t="s">
        <v>2037</v>
      </c>
    </row>
    <row r="1560" spans="2:3" ht="20.25">
      <c r="B1560" s="322"/>
      <c r="C1560" s="322" t="s">
        <v>2038</v>
      </c>
    </row>
    <row r="1561" spans="2:3" ht="20.25">
      <c r="B1561" s="322"/>
      <c r="C1561" s="322" t="s">
        <v>2039</v>
      </c>
    </row>
    <row r="1562" spans="2:3" ht="20.25">
      <c r="B1562" s="322" t="s">
        <v>1621</v>
      </c>
      <c r="C1562" s="322" t="s">
        <v>2052</v>
      </c>
    </row>
    <row r="1563" spans="2:3" ht="20.25">
      <c r="B1563" s="322"/>
      <c r="C1563" s="322" t="s">
        <v>2038</v>
      </c>
    </row>
    <row r="1564" spans="2:3" ht="20.25">
      <c r="B1564" s="322"/>
      <c r="C1564" s="322" t="s">
        <v>2053</v>
      </c>
    </row>
    <row r="1565" spans="2:3" ht="20.25">
      <c r="B1565" s="322" t="s">
        <v>2042</v>
      </c>
      <c r="C1565" s="322" t="s">
        <v>1075</v>
      </c>
    </row>
    <row r="1566" spans="2:3" ht="20.25">
      <c r="B1566" s="322" t="s">
        <v>2307</v>
      </c>
      <c r="C1566" s="322" t="s">
        <v>2308</v>
      </c>
    </row>
    <row r="1567" spans="2:3" ht="20.25">
      <c r="B1567" s="322" t="s">
        <v>2309</v>
      </c>
      <c r="C1567" s="322" t="s">
        <v>2046</v>
      </c>
    </row>
    <row r="1568" spans="2:3" ht="20.25">
      <c r="B1568" s="322" t="s">
        <v>2289</v>
      </c>
      <c r="C1568" s="322" t="s">
        <v>2290</v>
      </c>
    </row>
    <row r="1569" spans="2:3" ht="20.25">
      <c r="B1569" s="322"/>
      <c r="C1569" s="322" t="s">
        <v>2291</v>
      </c>
    </row>
    <row r="1570" spans="2:3" ht="20.25">
      <c r="B1570" s="322"/>
      <c r="C1570" s="322" t="s">
        <v>2292</v>
      </c>
    </row>
    <row r="1571" spans="2:3" ht="20.25">
      <c r="B1571" s="322" t="s">
        <v>2293</v>
      </c>
      <c r="C1571" s="322" t="s">
        <v>2294</v>
      </c>
    </row>
    <row r="1572" spans="2:3" ht="20.25">
      <c r="B1572" s="322"/>
      <c r="C1572" s="322" t="s">
        <v>2291</v>
      </c>
    </row>
    <row r="1573" spans="2:3" ht="20.25">
      <c r="B1573" s="322"/>
      <c r="C1573" s="322" t="s">
        <v>2295</v>
      </c>
    </row>
    <row r="1574" spans="2:3" ht="20.25">
      <c r="B1574" s="322" t="s">
        <v>2296</v>
      </c>
      <c r="C1574" s="322" t="s">
        <v>2297</v>
      </c>
    </row>
    <row r="1575" spans="2:3" ht="20.25">
      <c r="B1575" s="322"/>
      <c r="C1575" s="322" t="s">
        <v>2291</v>
      </c>
    </row>
    <row r="1576" spans="2:3" ht="20.25">
      <c r="B1576" s="322"/>
      <c r="C1576" s="322" t="s">
        <v>2298</v>
      </c>
    </row>
    <row r="1577" spans="2:3" ht="20.25">
      <c r="B1577" s="322" t="s">
        <v>2299</v>
      </c>
      <c r="C1577" s="322" t="s">
        <v>2294</v>
      </c>
    </row>
    <row r="1578" spans="2:3" ht="20.25">
      <c r="B1578" s="322"/>
      <c r="C1578" s="322" t="s">
        <v>2291</v>
      </c>
    </row>
    <row r="1579" spans="2:3" ht="20.25">
      <c r="B1579" s="322"/>
      <c r="C1579" s="322" t="s">
        <v>2300</v>
      </c>
    </row>
    <row r="1580" spans="2:3" ht="20.25">
      <c r="B1580" s="322" t="s">
        <v>2310</v>
      </c>
      <c r="C1580" s="322" t="s">
        <v>909</v>
      </c>
    </row>
    <row r="1581" spans="2:3" ht="20.25">
      <c r="B1581" s="322" t="s">
        <v>2311</v>
      </c>
      <c r="C1581" s="322" t="s">
        <v>2194</v>
      </c>
    </row>
    <row r="1582" spans="2:3" ht="20.25">
      <c r="B1582" s="322" t="s">
        <v>2312</v>
      </c>
      <c r="C1582" s="357" t="s">
        <v>58</v>
      </c>
    </row>
    <row r="1583" spans="2:3" ht="20.25">
      <c r="B1583" s="322" t="s">
        <v>2313</v>
      </c>
      <c r="C1583" s="357"/>
    </row>
    <row r="1584" spans="2:3" ht="20.25">
      <c r="B1584" s="322" t="s">
        <v>2314</v>
      </c>
      <c r="C1584" s="357" t="s">
        <v>2197</v>
      </c>
    </row>
    <row r="1585" spans="2:3" ht="20.25">
      <c r="B1585" s="322" t="s">
        <v>2315</v>
      </c>
      <c r="C1585" s="357"/>
    </row>
    <row r="1586" spans="2:3" ht="20.25">
      <c r="B1586" s="322" t="s">
        <v>2316</v>
      </c>
      <c r="C1586" s="322" t="s">
        <v>2317</v>
      </c>
    </row>
    <row r="1587" spans="2:3" ht="20.25">
      <c r="B1587" s="322" t="s">
        <v>2318</v>
      </c>
      <c r="C1587" s="322" t="s">
        <v>2319</v>
      </c>
    </row>
    <row r="1588" spans="2:3" ht="20.25">
      <c r="B1588" s="322" t="s">
        <v>2320</v>
      </c>
      <c r="C1588" s="322" t="s">
        <v>2321</v>
      </c>
    </row>
    <row r="1590" spans="2:3">
      <c r="B1590" s="330" t="s">
        <v>1587</v>
      </c>
    </row>
    <row r="1592" spans="2:3" ht="20.25">
      <c r="B1592" s="328" t="s">
        <v>2322</v>
      </c>
    </row>
    <row r="1594" spans="2:3" ht="20.25">
      <c r="B1594" s="328" t="s">
        <v>2125</v>
      </c>
    </row>
    <row r="1596" spans="2:3" ht="20.25">
      <c r="B1596" s="323" t="s">
        <v>1572</v>
      </c>
      <c r="C1596" s="323" t="s">
        <v>1573</v>
      </c>
    </row>
    <row r="1597" spans="2:3" ht="20.25">
      <c r="B1597" s="322" t="s">
        <v>2323</v>
      </c>
      <c r="C1597" s="322" t="s">
        <v>2324</v>
      </c>
    </row>
    <row r="1598" spans="2:3" ht="20.25">
      <c r="B1598" s="322" t="s">
        <v>2325</v>
      </c>
      <c r="C1598" s="357" t="s">
        <v>2326</v>
      </c>
    </row>
    <row r="1599" spans="2:3" ht="20.25">
      <c r="B1599" s="322" t="s">
        <v>2327</v>
      </c>
      <c r="C1599" s="357"/>
    </row>
    <row r="1600" spans="2:3" ht="20.25">
      <c r="B1600" s="322" t="s">
        <v>2328</v>
      </c>
      <c r="C1600" s="322" t="s">
        <v>2329</v>
      </c>
    </row>
    <row r="1601" spans="2:3" ht="20.25">
      <c r="B1601" s="322" t="s">
        <v>2330</v>
      </c>
      <c r="C1601" s="322" t="s">
        <v>2331</v>
      </c>
    </row>
    <row r="1602" spans="2:3" ht="20.25">
      <c r="B1602" s="322" t="s">
        <v>2332</v>
      </c>
      <c r="C1602" s="357" t="s">
        <v>2333</v>
      </c>
    </row>
    <row r="1603" spans="2:3" ht="20.25">
      <c r="B1603" s="322" t="s">
        <v>2334</v>
      </c>
      <c r="C1603" s="357"/>
    </row>
    <row r="1604" spans="2:3" ht="20.25">
      <c r="B1604" s="322" t="s">
        <v>2335</v>
      </c>
      <c r="C1604" s="322" t="s">
        <v>1331</v>
      </c>
    </row>
    <row r="1605" spans="2:3" ht="20.25">
      <c r="B1605" s="322" t="s">
        <v>2336</v>
      </c>
      <c r="C1605" s="322" t="s">
        <v>2337</v>
      </c>
    </row>
    <row r="1606" spans="2:3" ht="20.25">
      <c r="B1606" s="322" t="s">
        <v>2338</v>
      </c>
      <c r="C1606" s="322" t="s">
        <v>2102</v>
      </c>
    </row>
    <row r="1607" spans="2:3" ht="20.25">
      <c r="B1607" s="322" t="s">
        <v>2339</v>
      </c>
      <c r="C1607" s="322" t="s">
        <v>2340</v>
      </c>
    </row>
    <row r="1608" spans="2:3" ht="20.25">
      <c r="B1608" s="322" t="s">
        <v>2341</v>
      </c>
      <c r="C1608" s="322" t="s">
        <v>2342</v>
      </c>
    </row>
    <row r="1609" spans="2:3" ht="20.25">
      <c r="B1609" s="322" t="s">
        <v>2343</v>
      </c>
      <c r="C1609" s="322" t="s">
        <v>2344</v>
      </c>
    </row>
    <row r="1610" spans="2:3" ht="20.25">
      <c r="B1610" s="322" t="s">
        <v>2345</v>
      </c>
      <c r="C1610" s="322" t="s">
        <v>2346</v>
      </c>
    </row>
    <row r="1611" spans="2:3" ht="20.25">
      <c r="B1611" s="322" t="s">
        <v>2347</v>
      </c>
      <c r="C1611" s="357" t="s">
        <v>2348</v>
      </c>
    </row>
    <row r="1612" spans="2:3" ht="20.25">
      <c r="B1612" s="322" t="s">
        <v>2349</v>
      </c>
      <c r="C1612" s="357"/>
    </row>
    <row r="1613" spans="2:3" ht="20.25">
      <c r="B1613" s="322" t="s">
        <v>2350</v>
      </c>
      <c r="C1613" s="357" t="s">
        <v>952</v>
      </c>
    </row>
    <row r="1614" spans="2:3" ht="20.25">
      <c r="B1614" s="322" t="s">
        <v>2351</v>
      </c>
      <c r="C1614" s="357"/>
    </row>
    <row r="1615" spans="2:3" ht="20.25">
      <c r="B1615" s="322" t="s">
        <v>2352</v>
      </c>
      <c r="C1615" s="322" t="s">
        <v>2143</v>
      </c>
    </row>
    <row r="1616" spans="2:3" ht="20.25">
      <c r="B1616" s="322" t="s">
        <v>2353</v>
      </c>
      <c r="C1616" s="357" t="s">
        <v>2354</v>
      </c>
    </row>
    <row r="1617" spans="2:3" ht="20.25">
      <c r="B1617" s="322" t="s">
        <v>2355</v>
      </c>
      <c r="C1617" s="357"/>
    </row>
    <row r="1618" spans="2:3" ht="40.5">
      <c r="B1618" s="322" t="s">
        <v>2356</v>
      </c>
      <c r="C1618" s="322" t="s">
        <v>2357</v>
      </c>
    </row>
    <row r="1619" spans="2:3" ht="40.5">
      <c r="B1619" s="322" t="s">
        <v>2358</v>
      </c>
      <c r="C1619" s="322" t="s">
        <v>2359</v>
      </c>
    </row>
    <row r="1620" spans="2:3" ht="40.5">
      <c r="B1620" s="322" t="s">
        <v>2360</v>
      </c>
      <c r="C1620" s="322" t="s">
        <v>2361</v>
      </c>
    </row>
    <row r="1621" spans="2:3" ht="40.5">
      <c r="B1621" s="322" t="s">
        <v>2362</v>
      </c>
      <c r="C1621" s="322" t="s">
        <v>2363</v>
      </c>
    </row>
    <row r="1622" spans="2:3" ht="40.5">
      <c r="B1622" s="322" t="s">
        <v>2364</v>
      </c>
      <c r="C1622" s="322" t="s">
        <v>2365</v>
      </c>
    </row>
    <row r="1624" spans="2:3">
      <c r="B1624" s="330" t="s">
        <v>1587</v>
      </c>
    </row>
    <row r="1626" spans="2:3" ht="20.25">
      <c r="B1626" s="328" t="s">
        <v>2366</v>
      </c>
    </row>
    <row r="1628" spans="2:3" ht="20.25">
      <c r="B1628" s="328" t="s">
        <v>2125</v>
      </c>
    </row>
    <row r="1630" spans="2:3" ht="20.25">
      <c r="B1630" s="323" t="s">
        <v>1572</v>
      </c>
      <c r="C1630" s="323" t="s">
        <v>1573</v>
      </c>
    </row>
    <row r="1631" spans="2:3" ht="20.25">
      <c r="B1631" s="322" t="s">
        <v>2153</v>
      </c>
      <c r="C1631" s="322" t="s">
        <v>1513</v>
      </c>
    </row>
    <row r="1632" spans="2:3" ht="20.25">
      <c r="B1632" s="322" t="s">
        <v>2367</v>
      </c>
      <c r="C1632" s="322" t="s">
        <v>2159</v>
      </c>
    </row>
    <row r="1634" spans="2:3">
      <c r="B1634" s="330" t="s">
        <v>1587</v>
      </c>
    </row>
    <row r="1636" spans="2:3" ht="20.25">
      <c r="B1636" s="329" t="s">
        <v>2368</v>
      </c>
    </row>
    <row r="1638" spans="2:3" ht="20.25">
      <c r="B1638" s="328" t="s">
        <v>2369</v>
      </c>
    </row>
    <row r="1640" spans="2:3" ht="20.25">
      <c r="B1640" s="323" t="s">
        <v>1572</v>
      </c>
      <c r="C1640" s="323" t="s">
        <v>1573</v>
      </c>
    </row>
    <row r="1641" spans="2:3" ht="20.25">
      <c r="B1641" s="322" t="s">
        <v>2370</v>
      </c>
      <c r="C1641" s="322" t="s">
        <v>2371</v>
      </c>
    </row>
    <row r="1642" spans="2:3" ht="20.25">
      <c r="B1642" s="322" t="s">
        <v>2104</v>
      </c>
      <c r="C1642" s="322" t="s">
        <v>2105</v>
      </c>
    </row>
    <row r="1643" spans="2:3" ht="20.25">
      <c r="B1643" s="322"/>
      <c r="C1643" s="322" t="s">
        <v>2038</v>
      </c>
    </row>
    <row r="1644" spans="2:3" ht="20.25">
      <c r="B1644" s="322"/>
      <c r="C1644" s="322" t="s">
        <v>2106</v>
      </c>
    </row>
    <row r="1645" spans="2:3" ht="20.25">
      <c r="B1645" s="322" t="s">
        <v>2372</v>
      </c>
      <c r="C1645" s="357" t="s">
        <v>2373</v>
      </c>
    </row>
    <row r="1646" spans="2:3" ht="20.25">
      <c r="B1646" s="322" t="s">
        <v>2374</v>
      </c>
      <c r="C1646" s="357"/>
    </row>
    <row r="1648" spans="2:3">
      <c r="B1648" s="330" t="s">
        <v>1587</v>
      </c>
    </row>
    <row r="1650" spans="2:3" ht="20.25">
      <c r="B1650" s="328" t="s">
        <v>2375</v>
      </c>
    </row>
    <row r="1652" spans="2:3" ht="20.25">
      <c r="B1652" s="323" t="s">
        <v>1572</v>
      </c>
      <c r="C1652" s="323" t="s">
        <v>1573</v>
      </c>
    </row>
    <row r="1653" spans="2:3" ht="20.25">
      <c r="B1653" s="322" t="s">
        <v>2376</v>
      </c>
      <c r="C1653" s="322" t="s">
        <v>2377</v>
      </c>
    </row>
    <row r="1654" spans="2:3" ht="20.25">
      <c r="B1654" s="322" t="s">
        <v>2378</v>
      </c>
      <c r="C1654" s="322" t="s">
        <v>2379</v>
      </c>
    </row>
    <row r="1655" spans="2:3" ht="20.25">
      <c r="B1655" s="322" t="s">
        <v>2380</v>
      </c>
      <c r="C1655" s="322" t="s">
        <v>2381</v>
      </c>
    </row>
    <row r="1656" spans="2:3" ht="20.25">
      <c r="B1656" s="322" t="s">
        <v>2382</v>
      </c>
      <c r="C1656" s="322" t="s">
        <v>2383</v>
      </c>
    </row>
    <row r="1657" spans="2:3" ht="20.25">
      <c r="B1657" s="322" t="s">
        <v>2384</v>
      </c>
      <c r="C1657" s="322" t="s">
        <v>2385</v>
      </c>
    </row>
    <row r="1659" spans="2:3">
      <c r="B1659" s="330" t="s">
        <v>1587</v>
      </c>
    </row>
    <row r="1661" spans="2:3" ht="20.25">
      <c r="B1661" s="328" t="s">
        <v>2386</v>
      </c>
    </row>
    <row r="1663" spans="2:3" ht="20.25">
      <c r="B1663" s="323" t="s">
        <v>1260</v>
      </c>
      <c r="C1663" s="323" t="s">
        <v>1573</v>
      </c>
    </row>
    <row r="1664" spans="2:3" ht="20.25">
      <c r="B1664" s="322" t="s">
        <v>2387</v>
      </c>
      <c r="C1664" s="322" t="s">
        <v>2108</v>
      </c>
    </row>
    <row r="1665" spans="2:3" ht="20.25">
      <c r="B1665" s="322" t="s">
        <v>2388</v>
      </c>
      <c r="C1665" s="322" t="s">
        <v>2389</v>
      </c>
    </row>
    <row r="1666" spans="2:3" ht="20.25">
      <c r="B1666" s="322" t="s">
        <v>2390</v>
      </c>
      <c r="C1666" s="322" t="s">
        <v>2391</v>
      </c>
    </row>
    <row r="1667" spans="2:3" ht="20.25">
      <c r="B1667" s="322" t="s">
        <v>2392</v>
      </c>
      <c r="C1667" s="322" t="s">
        <v>2393</v>
      </c>
    </row>
    <row r="1668" spans="2:3" ht="20.25">
      <c r="B1668" s="322" t="s">
        <v>2394</v>
      </c>
      <c r="C1668" s="322" t="s">
        <v>2076</v>
      </c>
    </row>
    <row r="1669" spans="2:3" ht="20.25">
      <c r="B1669" s="322" t="s">
        <v>2395</v>
      </c>
      <c r="C1669" s="357" t="s">
        <v>2396</v>
      </c>
    </row>
    <row r="1670" spans="2:3" ht="20.25">
      <c r="B1670" s="322" t="s">
        <v>2397</v>
      </c>
      <c r="C1670" s="357"/>
    </row>
    <row r="1671" spans="2:3" ht="20.25">
      <c r="B1671" s="322" t="s">
        <v>2148</v>
      </c>
      <c r="C1671" s="322" t="s">
        <v>2149</v>
      </c>
    </row>
    <row r="1672" spans="2:3" ht="20.25">
      <c r="B1672" s="322" t="s">
        <v>2151</v>
      </c>
      <c r="C1672" s="322" t="s">
        <v>2398</v>
      </c>
    </row>
    <row r="1673" spans="2:3" ht="20.25">
      <c r="B1673" s="322"/>
      <c r="C1673" s="322" t="s">
        <v>2038</v>
      </c>
    </row>
    <row r="1674" spans="2:3" ht="20.25">
      <c r="B1674" s="322"/>
      <c r="C1674" s="322">
        <f>+ F9</f>
        <v>0</v>
      </c>
    </row>
    <row r="1675" spans="2:3" ht="20.25">
      <c r="B1675" s="322" t="s">
        <v>2399</v>
      </c>
      <c r="C1675" s="322" t="s">
        <v>2400</v>
      </c>
    </row>
    <row r="1677" spans="2:3">
      <c r="B1677" s="330" t="s">
        <v>1587</v>
      </c>
    </row>
    <row r="1679" spans="2:3" ht="20.25">
      <c r="B1679" s="328" t="s">
        <v>2401</v>
      </c>
    </row>
    <row r="1681" spans="2:3" ht="20.25">
      <c r="B1681" s="323" t="s">
        <v>1572</v>
      </c>
      <c r="C1681" s="323" t="s">
        <v>1573</v>
      </c>
    </row>
    <row r="1682" spans="2:3" ht="20.25">
      <c r="B1682" s="322" t="s">
        <v>2402</v>
      </c>
      <c r="C1682" s="322" t="s">
        <v>58</v>
      </c>
    </row>
    <row r="1683" spans="2:3" ht="20.25">
      <c r="B1683" s="322" t="s">
        <v>2403</v>
      </c>
      <c r="C1683" s="322" t="s">
        <v>2197</v>
      </c>
    </row>
    <row r="1684" spans="2:3" ht="20.25">
      <c r="B1684" s="322" t="s">
        <v>2404</v>
      </c>
      <c r="C1684" s="322" t="s">
        <v>397</v>
      </c>
    </row>
    <row r="1685" spans="2:3" ht="20.25">
      <c r="B1685" s="322" t="s">
        <v>2405</v>
      </c>
      <c r="C1685" s="357" t="s">
        <v>909</v>
      </c>
    </row>
    <row r="1686" spans="2:3" ht="20.25">
      <c r="B1686" s="322" t="s">
        <v>2406</v>
      </c>
      <c r="C1686" s="357"/>
    </row>
    <row r="1687" spans="2:3" ht="20.25">
      <c r="B1687" s="322" t="s">
        <v>2407</v>
      </c>
      <c r="C1687" s="322" t="s">
        <v>397</v>
      </c>
    </row>
    <row r="1689" spans="2:3" ht="20.25">
      <c r="B1689" s="328" t="s">
        <v>2408</v>
      </c>
    </row>
    <row r="1691" spans="2:3">
      <c r="B1691" s="330" t="s">
        <v>2409</v>
      </c>
    </row>
    <row r="1693" spans="2:3" ht="20.25">
      <c r="B1693" s="329" t="s">
        <v>2410</v>
      </c>
    </row>
    <row r="1695" spans="2:3" ht="20.25">
      <c r="B1695" s="329" t="s">
        <v>2411</v>
      </c>
    </row>
    <row r="1697" spans="2:3" ht="20.25">
      <c r="B1697" s="323" t="s">
        <v>1260</v>
      </c>
      <c r="C1697" s="323" t="s">
        <v>1573</v>
      </c>
    </row>
    <row r="1698" spans="2:3" ht="20.25">
      <c r="B1698" s="322" t="s">
        <v>2132</v>
      </c>
      <c r="C1698" s="322" t="s">
        <v>2116</v>
      </c>
    </row>
    <row r="1699" spans="2:3" ht="20.25">
      <c r="B1699" s="322"/>
      <c r="C1699" s="322" t="s">
        <v>2038</v>
      </c>
    </row>
    <row r="1700" spans="2:3" ht="20.25">
      <c r="B1700" s="322"/>
      <c r="C1700" s="322" t="s">
        <v>2412</v>
      </c>
    </row>
    <row r="1701" spans="2:3" ht="20.25">
      <c r="B1701" s="322" t="s">
        <v>2413</v>
      </c>
      <c r="C1701" s="322" t="s">
        <v>2414</v>
      </c>
    </row>
    <row r="1702" spans="2:3" ht="20.25">
      <c r="B1702" s="322"/>
      <c r="C1702" s="322" t="s">
        <v>2038</v>
      </c>
    </row>
    <row r="1703" spans="2:3" ht="20.25">
      <c r="B1703" s="322"/>
      <c r="C1703" s="322" t="s">
        <v>2415</v>
      </c>
    </row>
    <row r="1704" spans="2:3" ht="20.25">
      <c r="B1704" s="322" t="s">
        <v>2075</v>
      </c>
      <c r="C1704" s="322">
        <f>+ F3</f>
        <v>0</v>
      </c>
    </row>
    <row r="1705" spans="2:3" ht="20.25">
      <c r="B1705" s="322"/>
      <c r="C1705" s="322" t="s">
        <v>2038</v>
      </c>
    </row>
    <row r="1706" spans="2:3" ht="20.25">
      <c r="B1706" s="322"/>
      <c r="C1706" s="322" t="s">
        <v>2416</v>
      </c>
    </row>
    <row r="1707" spans="2:3" ht="20.25">
      <c r="B1707" s="322"/>
      <c r="C1707" s="322">
        <f>+ F3</f>
        <v>0</v>
      </c>
    </row>
    <row r="1708" spans="2:3" ht="20.25">
      <c r="B1708" s="322" t="s">
        <v>2079</v>
      </c>
      <c r="C1708" s="322" t="s">
        <v>48</v>
      </c>
    </row>
    <row r="1709" spans="2:3" ht="20.25">
      <c r="B1709" s="322" t="s">
        <v>2182</v>
      </c>
      <c r="C1709" s="322" t="s">
        <v>2137</v>
      </c>
    </row>
    <row r="1710" spans="2:3" ht="20.25">
      <c r="B1710" s="322" t="s">
        <v>2417</v>
      </c>
      <c r="C1710" s="322" t="s">
        <v>907</v>
      </c>
    </row>
    <row r="1711" spans="2:3" ht="20.25">
      <c r="B1711" s="322" t="s">
        <v>2418</v>
      </c>
      <c r="C1711" s="322" t="s">
        <v>2419</v>
      </c>
    </row>
    <row r="1712" spans="2:3" ht="20.25">
      <c r="B1712" s="322" t="s">
        <v>2420</v>
      </c>
      <c r="C1712" s="322">
        <f>+ F5</f>
        <v>0</v>
      </c>
    </row>
    <row r="1713" spans="2:3" ht="20.25">
      <c r="B1713" s="322" t="s">
        <v>2421</v>
      </c>
      <c r="C1713" s="322" t="s">
        <v>2422</v>
      </c>
    </row>
    <row r="1714" spans="2:3" ht="20.25">
      <c r="B1714" s="322" t="s">
        <v>2112</v>
      </c>
      <c r="C1714" s="322" t="s">
        <v>1076</v>
      </c>
    </row>
    <row r="1715" spans="2:3" ht="20.25">
      <c r="B1715" s="322"/>
      <c r="C1715" s="322" t="s">
        <v>2038</v>
      </c>
    </row>
    <row r="1716" spans="2:3" ht="20.25">
      <c r="B1716" s="322"/>
      <c r="C1716" s="322" t="s">
        <v>2423</v>
      </c>
    </row>
    <row r="1717" spans="2:3" ht="20.25">
      <c r="B1717" s="322" t="s">
        <v>2142</v>
      </c>
      <c r="C1717" s="322" t="s">
        <v>2143</v>
      </c>
    </row>
    <row r="1718" spans="2:3" ht="20.25">
      <c r="B1718" s="322" t="s">
        <v>2424</v>
      </c>
      <c r="C1718" s="322" t="s">
        <v>2145</v>
      </c>
    </row>
    <row r="1719" spans="2:3" ht="20.25">
      <c r="B1719" s="322"/>
      <c r="C1719" s="322" t="s">
        <v>2038</v>
      </c>
    </row>
    <row r="1720" spans="2:3" ht="20.25">
      <c r="B1720" s="322"/>
      <c r="C1720" s="322" t="s">
        <v>2425</v>
      </c>
    </row>
    <row r="1721" spans="2:3" ht="20.25">
      <c r="B1721" s="322" t="s">
        <v>2426</v>
      </c>
      <c r="C1721" s="322" t="s">
        <v>49</v>
      </c>
    </row>
    <row r="1722" spans="2:3" ht="20.25">
      <c r="B1722" s="322" t="s">
        <v>2427</v>
      </c>
      <c r="C1722" s="322" t="s">
        <v>2147</v>
      </c>
    </row>
    <row r="1723" spans="2:3" ht="20.25">
      <c r="B1723" s="322" t="s">
        <v>2428</v>
      </c>
      <c r="C1723" s="322" t="s">
        <v>1333</v>
      </c>
    </row>
    <row r="1724" spans="2:3" ht="20.25">
      <c r="B1724" s="322" t="s">
        <v>2429</v>
      </c>
      <c r="C1724" s="322" t="s">
        <v>1513</v>
      </c>
    </row>
    <row r="1725" spans="2:3" ht="20.25">
      <c r="B1725" s="322" t="s">
        <v>2430</v>
      </c>
      <c r="C1725" s="322" t="s">
        <v>2121</v>
      </c>
    </row>
    <row r="1726" spans="2:3" ht="20.25">
      <c r="B1726" s="322" t="s">
        <v>2154</v>
      </c>
      <c r="C1726" s="322" t="e">
        <f xml:space="preserve"> +#REF!</f>
        <v>#REF!</v>
      </c>
    </row>
    <row r="1727" spans="2:3" ht="20.25">
      <c r="B1727" s="322"/>
      <c r="C1727" s="322" t="s">
        <v>2038</v>
      </c>
    </row>
    <row r="1728" spans="2:3" ht="20.25">
      <c r="B1728" s="322"/>
      <c r="C1728" s="322" t="s">
        <v>2416</v>
      </c>
    </row>
    <row r="1729" spans="2:3" ht="20.25">
      <c r="B1729" s="322"/>
      <c r="C1729" s="322" t="e">
        <f xml:space="preserve"> +#REF!</f>
        <v>#REF!</v>
      </c>
    </row>
    <row r="1730" spans="2:3" ht="20.25">
      <c r="B1730" s="322" t="s">
        <v>2431</v>
      </c>
      <c r="C1730" s="322" t="s">
        <v>1821</v>
      </c>
    </row>
    <row r="1731" spans="2:3" ht="20.25">
      <c r="B1731" s="322" t="s">
        <v>2109</v>
      </c>
      <c r="C1731" s="322">
        <f>+ F10</f>
        <v>0</v>
      </c>
    </row>
    <row r="1732" spans="2:3" ht="20.25">
      <c r="B1732" s="322"/>
      <c r="C1732" s="322" t="s">
        <v>2038</v>
      </c>
    </row>
    <row r="1733" spans="2:3" ht="20.25">
      <c r="B1733" s="322"/>
      <c r="C1733" s="322" t="s">
        <v>2416</v>
      </c>
    </row>
    <row r="1734" spans="2:3" ht="20.25">
      <c r="B1734" s="322"/>
      <c r="C1734" s="322">
        <f>+ F10</f>
        <v>0</v>
      </c>
    </row>
    <row r="1736" spans="2:3">
      <c r="B1736" s="330" t="s">
        <v>1587</v>
      </c>
    </row>
    <row r="1738" spans="2:3" ht="20.25">
      <c r="B1738" s="328" t="s">
        <v>2432</v>
      </c>
    </row>
    <row r="1740" spans="2:3" ht="20.25">
      <c r="B1740" s="323" t="s">
        <v>1260</v>
      </c>
      <c r="C1740" s="323" t="s">
        <v>1573</v>
      </c>
    </row>
    <row r="1741" spans="2:3" ht="20.25">
      <c r="B1741" s="322" t="s">
        <v>2158</v>
      </c>
      <c r="C1741" s="322" t="s">
        <v>2159</v>
      </c>
    </row>
    <row r="1742" spans="2:3" ht="20.25">
      <c r="B1742" s="322" t="s">
        <v>2160</v>
      </c>
      <c r="C1742" s="322" t="s">
        <v>2433</v>
      </c>
    </row>
    <row r="1743" spans="2:3" ht="20.25">
      <c r="B1743" s="322" t="s">
        <v>2162</v>
      </c>
      <c r="C1743" s="322" t="s">
        <v>2163</v>
      </c>
    </row>
    <row r="1744" spans="2:3" ht="20.25">
      <c r="B1744" s="322" t="s">
        <v>2164</v>
      </c>
      <c r="C1744" s="322" t="s">
        <v>2165</v>
      </c>
    </row>
    <row r="1745" spans="2:3" ht="60.75">
      <c r="B1745" s="322" t="s">
        <v>2434</v>
      </c>
      <c r="C1745" s="322" t="s">
        <v>2167</v>
      </c>
    </row>
    <row r="1746" spans="2:3" ht="20.25">
      <c r="B1746" s="322" t="s">
        <v>2168</v>
      </c>
      <c r="C1746" s="322" t="s">
        <v>321</v>
      </c>
    </row>
    <row r="1747" spans="2:3" ht="20.25">
      <c r="B1747" s="322" t="s">
        <v>2170</v>
      </c>
      <c r="C1747" s="322" t="s">
        <v>322</v>
      </c>
    </row>
    <row r="1748" spans="2:3" ht="20.25">
      <c r="B1748" s="322" t="s">
        <v>2172</v>
      </c>
      <c r="C1748" s="322" t="s">
        <v>2173</v>
      </c>
    </row>
    <row r="1749" spans="2:3" ht="20.25">
      <c r="B1749" s="322" t="s">
        <v>2174</v>
      </c>
      <c r="C1749" s="322" t="s">
        <v>2175</v>
      </c>
    </row>
    <row r="1750" spans="2:3" ht="20.25">
      <c r="B1750" s="322" t="s">
        <v>2176</v>
      </c>
      <c r="C1750" s="322" t="s">
        <v>9</v>
      </c>
    </row>
    <row r="1751" spans="2:3" ht="20.25">
      <c r="B1751" s="322" t="s">
        <v>2179</v>
      </c>
      <c r="C1751" s="322" t="s">
        <v>10</v>
      </c>
    </row>
    <row r="1752" spans="2:3" ht="20.25">
      <c r="B1752" s="322" t="s">
        <v>2435</v>
      </c>
      <c r="C1752" s="322" t="s">
        <v>1468</v>
      </c>
    </row>
    <row r="1753" spans="2:3" ht="20.25">
      <c r="B1753" s="322" t="s">
        <v>2436</v>
      </c>
      <c r="C1753" s="322" t="s">
        <v>1470</v>
      </c>
    </row>
    <row r="1754" spans="2:3" ht="20.25">
      <c r="B1754" s="322" t="s">
        <v>2417</v>
      </c>
      <c r="C1754" s="322" t="s">
        <v>907</v>
      </c>
    </row>
    <row r="1755" spans="2:3" ht="20.25">
      <c r="B1755" s="322" t="s">
        <v>2418</v>
      </c>
      <c r="C1755" s="322" t="s">
        <v>2419</v>
      </c>
    </row>
    <row r="1756" spans="2:3" ht="20.25">
      <c r="B1756" s="322" t="s">
        <v>2181</v>
      </c>
      <c r="C1756" s="322" t="s">
        <v>1337</v>
      </c>
    </row>
    <row r="1757" spans="2:3" ht="20.25">
      <c r="B1757" s="322" t="s">
        <v>2079</v>
      </c>
      <c r="C1757" s="322" t="s">
        <v>2056</v>
      </c>
    </row>
    <row r="1758" spans="2:3" ht="20.25">
      <c r="B1758" s="322" t="s">
        <v>2182</v>
      </c>
      <c r="C1758" s="322" t="s">
        <v>2184</v>
      </c>
    </row>
    <row r="1759" spans="2:3" ht="20.25">
      <c r="B1759" s="322" t="s">
        <v>2437</v>
      </c>
      <c r="C1759" s="322" t="s">
        <v>2055</v>
      </c>
    </row>
    <row r="1760" spans="2:3" ht="20.25">
      <c r="B1760" s="322" t="s">
        <v>2185</v>
      </c>
      <c r="C1760" s="322" t="s">
        <v>58</v>
      </c>
    </row>
    <row r="1762" spans="2:3">
      <c r="B1762" s="330" t="s">
        <v>1587</v>
      </c>
    </row>
    <row r="1764" spans="2:3" ht="20.25">
      <c r="B1764" s="328" t="s">
        <v>1095</v>
      </c>
    </row>
    <row r="1766" spans="2:3" ht="20.25">
      <c r="B1766" s="323" t="s">
        <v>1260</v>
      </c>
      <c r="C1766" s="323" t="s">
        <v>1573</v>
      </c>
    </row>
    <row r="1767" spans="2:3" ht="20.25">
      <c r="B1767" s="322" t="s">
        <v>2438</v>
      </c>
      <c r="C1767" s="322" t="s">
        <v>2058</v>
      </c>
    </row>
    <row r="1769" spans="2:3" ht="20.25">
      <c r="B1769" s="328" t="s">
        <v>2439</v>
      </c>
    </row>
    <row r="1771" spans="2:3" ht="20.25">
      <c r="B1771" s="323" t="s">
        <v>1260</v>
      </c>
      <c r="C1771" s="323" t="s">
        <v>1573</v>
      </c>
    </row>
    <row r="1772" spans="2:3" ht="20.25">
      <c r="B1772" s="322" t="s">
        <v>2188</v>
      </c>
      <c r="C1772" s="322" t="s">
        <v>909</v>
      </c>
    </row>
    <row r="1773" spans="2:3" ht="20.25">
      <c r="B1773" s="322" t="s">
        <v>1672</v>
      </c>
      <c r="C1773" s="322" t="s">
        <v>2189</v>
      </c>
    </row>
    <row r="1774" spans="2:3" ht="20.25">
      <c r="B1774" s="322" t="s">
        <v>2190</v>
      </c>
      <c r="C1774" s="322" t="s">
        <v>2192</v>
      </c>
    </row>
    <row r="1775" spans="2:3" ht="20.25">
      <c r="B1775" s="322" t="s">
        <v>2440</v>
      </c>
      <c r="C1775" s="322" t="s">
        <v>2194</v>
      </c>
    </row>
    <row r="1776" spans="2:3" ht="40.5">
      <c r="B1776" s="322" t="s">
        <v>2195</v>
      </c>
      <c r="C1776" s="322" t="s">
        <v>58</v>
      </c>
    </row>
    <row r="1777" spans="2:3" ht="40.5">
      <c r="B1777" s="322" t="s">
        <v>2196</v>
      </c>
      <c r="C1777" s="322" t="s">
        <v>2197</v>
      </c>
    </row>
    <row r="1778" spans="2:3" ht="20.25">
      <c r="B1778" s="322" t="s">
        <v>2198</v>
      </c>
      <c r="C1778" s="322" t="s">
        <v>397</v>
      </c>
    </row>
    <row r="1779" spans="2:3" ht="40.5">
      <c r="B1779" s="322" t="s">
        <v>2199</v>
      </c>
      <c r="C1779" s="322" t="s">
        <v>1075</v>
      </c>
    </row>
    <row r="1780" spans="2:3" ht="40.5">
      <c r="B1780" s="322" t="s">
        <v>2200</v>
      </c>
      <c r="C1780" s="322"/>
    </row>
    <row r="1781" spans="2:3" ht="20.25">
      <c r="B1781" s="322" t="s">
        <v>2202</v>
      </c>
      <c r="C1781" s="357" t="s">
        <v>2203</v>
      </c>
    </row>
    <row r="1782" spans="2:3" ht="20.25">
      <c r="B1782" s="322"/>
      <c r="C1782" s="357"/>
    </row>
    <row r="1783" spans="2:3" ht="20.25">
      <c r="B1783" s="322" t="s">
        <v>2204</v>
      </c>
      <c r="C1783" s="322" t="s">
        <v>2159</v>
      </c>
    </row>
    <row r="1784" spans="2:3" ht="20.25">
      <c r="B1784" s="322" t="s">
        <v>2162</v>
      </c>
      <c r="C1784" s="322" t="s">
        <v>2163</v>
      </c>
    </row>
    <row r="1785" spans="2:3" ht="20.25">
      <c r="B1785" s="322" t="s">
        <v>2441</v>
      </c>
      <c r="C1785" s="322" t="s">
        <v>2049</v>
      </c>
    </row>
    <row r="1786" spans="2:3" ht="20.25">
      <c r="B1786" s="322" t="s">
        <v>2442</v>
      </c>
      <c r="C1786" s="322" t="s">
        <v>2129</v>
      </c>
    </row>
    <row r="1787" spans="2:3" ht="20.25">
      <c r="B1787" s="322" t="s">
        <v>2062</v>
      </c>
      <c r="C1787" s="322" t="s">
        <v>2064</v>
      </c>
    </row>
    <row r="1788" spans="2:3" ht="20.25">
      <c r="B1788" s="322" t="s">
        <v>2065</v>
      </c>
      <c r="C1788" s="322" t="s">
        <v>2067</v>
      </c>
    </row>
    <row r="1789" spans="2:3" ht="20.25">
      <c r="B1789" s="322" t="s">
        <v>2207</v>
      </c>
      <c r="C1789" s="322" t="s">
        <v>2208</v>
      </c>
    </row>
    <row r="1791" spans="2:3">
      <c r="B1791" s="330" t="s">
        <v>1587</v>
      </c>
    </row>
    <row r="1793" spans="2:3" ht="20.25">
      <c r="B1793" s="328" t="s">
        <v>2443</v>
      </c>
    </row>
    <row r="1795" spans="2:3" ht="20.25">
      <c r="B1795" s="323" t="s">
        <v>1260</v>
      </c>
      <c r="C1795" s="323" t="s">
        <v>1573</v>
      </c>
    </row>
    <row r="1796" spans="2:3" ht="60.75">
      <c r="B1796" s="322" t="s">
        <v>2210</v>
      </c>
      <c r="C1796" s="322" t="s">
        <v>1075</v>
      </c>
    </row>
    <row r="1797" spans="2:3" ht="20.25">
      <c r="B1797" s="322" t="s">
        <v>2211</v>
      </c>
      <c r="C1797" s="322" t="s">
        <v>909</v>
      </c>
    </row>
    <row r="1798" spans="2:3" ht="20.25">
      <c r="B1798" s="322" t="s">
        <v>2212</v>
      </c>
      <c r="C1798" s="322" t="s">
        <v>2214</v>
      </c>
    </row>
    <row r="1799" spans="2:3" ht="20.25">
      <c r="B1799" s="322" t="s">
        <v>2215</v>
      </c>
      <c r="C1799" s="322" t="s">
        <v>397</v>
      </c>
    </row>
    <row r="1800" spans="2:3" ht="40.5">
      <c r="B1800" s="322" t="s">
        <v>2216</v>
      </c>
      <c r="C1800" s="322" t="s">
        <v>1302</v>
      </c>
    </row>
    <row r="1801" spans="2:3" ht="20.25">
      <c r="B1801" s="322" t="s">
        <v>2217</v>
      </c>
      <c r="C1801" s="322" t="s">
        <v>2218</v>
      </c>
    </row>
    <row r="1802" spans="2:3" ht="40.5">
      <c r="B1802" s="322" t="s">
        <v>2220</v>
      </c>
      <c r="C1802" s="322" t="s">
        <v>2221</v>
      </c>
    </row>
    <row r="1803" spans="2:3" ht="20.25">
      <c r="B1803" s="322" t="s">
        <v>2132</v>
      </c>
      <c r="C1803" s="322" t="s">
        <v>2116</v>
      </c>
    </row>
    <row r="1804" spans="2:3" ht="20.25">
      <c r="B1804" s="322"/>
      <c r="C1804" s="322" t="s">
        <v>2038</v>
      </c>
    </row>
    <row r="1805" spans="2:3" ht="20.25">
      <c r="B1805" s="322"/>
      <c r="C1805" s="322" t="s">
        <v>2412</v>
      </c>
    </row>
    <row r="1806" spans="2:3" ht="20.25">
      <c r="B1806" s="322" t="s">
        <v>2444</v>
      </c>
      <c r="C1806" s="322" t="s">
        <v>2074</v>
      </c>
    </row>
    <row r="1807" spans="2:3" ht="20.25">
      <c r="B1807" s="322" t="s">
        <v>2146</v>
      </c>
      <c r="C1807" s="322" t="s">
        <v>2445</v>
      </c>
    </row>
    <row r="1808" spans="2:3" ht="20.25">
      <c r="B1808" s="322" t="s">
        <v>2223</v>
      </c>
      <c r="C1808" s="322" t="s">
        <v>221</v>
      </c>
    </row>
    <row r="1809" spans="2:3" ht="20.25">
      <c r="B1809" s="322" t="s">
        <v>2224</v>
      </c>
      <c r="C1809" s="322" t="s">
        <v>2225</v>
      </c>
    </row>
    <row r="1810" spans="2:3" ht="20.25">
      <c r="B1810" s="322" t="s">
        <v>2226</v>
      </c>
      <c r="C1810" s="322" t="s">
        <v>2227</v>
      </c>
    </row>
    <row r="1811" spans="2:3" ht="20.25">
      <c r="B1811" s="322" t="s">
        <v>2228</v>
      </c>
      <c r="C1811" s="322" t="s">
        <v>2229</v>
      </c>
    </row>
    <row r="1812" spans="2:3" ht="20.25">
      <c r="B1812" s="322" t="s">
        <v>2230</v>
      </c>
      <c r="C1812" s="322" t="s">
        <v>2231</v>
      </c>
    </row>
    <row r="1813" spans="2:3" ht="40.5">
      <c r="B1813" s="322" t="s">
        <v>2232</v>
      </c>
      <c r="C1813" s="322" t="s">
        <v>2233</v>
      </c>
    </row>
    <row r="1814" spans="2:3" ht="40.5">
      <c r="B1814" s="322" t="s">
        <v>2234</v>
      </c>
      <c r="C1814" s="322" t="s">
        <v>2235</v>
      </c>
    </row>
    <row r="1815" spans="2:3" ht="40.5">
      <c r="B1815" s="322" t="s">
        <v>2236</v>
      </c>
      <c r="C1815" s="322" t="s">
        <v>2237</v>
      </c>
    </row>
    <row r="1816" spans="2:3" ht="20.25">
      <c r="B1816" s="322" t="s">
        <v>2238</v>
      </c>
      <c r="C1816" s="322" t="s">
        <v>2239</v>
      </c>
    </row>
    <row r="1817" spans="2:3" ht="20.25">
      <c r="B1817" s="322" t="s">
        <v>2207</v>
      </c>
      <c r="C1817" s="322" t="s">
        <v>2208</v>
      </c>
    </row>
    <row r="1819" spans="2:3">
      <c r="B1819" s="330" t="s">
        <v>1587</v>
      </c>
    </row>
    <row r="1821" spans="2:3" ht="20.25">
      <c r="B1821" s="328" t="s">
        <v>2446</v>
      </c>
    </row>
    <row r="1823" spans="2:3" ht="20.25">
      <c r="B1823" s="323" t="s">
        <v>1260</v>
      </c>
      <c r="C1823" s="323" t="s">
        <v>1573</v>
      </c>
    </row>
    <row r="1824" spans="2:3" ht="20.25">
      <c r="B1824" s="322" t="s">
        <v>2447</v>
      </c>
      <c r="C1824" s="322" t="s">
        <v>2258</v>
      </c>
    </row>
    <row r="1825" spans="2:3" ht="20.25">
      <c r="B1825" s="322" t="s">
        <v>2080</v>
      </c>
      <c r="C1825" s="322">
        <v>1</v>
      </c>
    </row>
    <row r="1826" spans="2:3" ht="20.25">
      <c r="B1826" s="322" t="s">
        <v>2259</v>
      </c>
      <c r="C1826" s="322" t="s">
        <v>2260</v>
      </c>
    </row>
    <row r="1827" spans="2:3" ht="40.5">
      <c r="B1827" s="322" t="s">
        <v>2261</v>
      </c>
      <c r="C1827" s="322" t="s">
        <v>2262</v>
      </c>
    </row>
    <row r="1828" spans="2:3" ht="20.25">
      <c r="B1828" s="322" t="s">
        <v>2263</v>
      </c>
      <c r="C1828" s="322" t="s">
        <v>2264</v>
      </c>
    </row>
    <row r="1829" spans="2:3" ht="20.25">
      <c r="B1829" s="322" t="s">
        <v>2265</v>
      </c>
      <c r="C1829" s="322" t="s">
        <v>2266</v>
      </c>
    </row>
    <row r="1830" spans="2:3" ht="20.25">
      <c r="B1830" s="322" t="s">
        <v>2267</v>
      </c>
      <c r="C1830" s="322" t="s">
        <v>2268</v>
      </c>
    </row>
    <row r="1831" spans="2:3" ht="20.25">
      <c r="B1831" s="322" t="s">
        <v>2448</v>
      </c>
      <c r="C1831" s="322" t="s">
        <v>2270</v>
      </c>
    </row>
    <row r="1832" spans="2:3" ht="40.5">
      <c r="B1832" s="322" t="s">
        <v>1743</v>
      </c>
      <c r="C1832" s="322" t="s">
        <v>2271</v>
      </c>
    </row>
    <row r="1833" spans="2:3" ht="20.25">
      <c r="B1833" s="322" t="s">
        <v>2272</v>
      </c>
      <c r="C1833" s="322" t="s">
        <v>2273</v>
      </c>
    </row>
    <row r="1834" spans="2:3" ht="20.25">
      <c r="B1834" s="322" t="s">
        <v>2274</v>
      </c>
      <c r="C1834" s="322" t="s">
        <v>2275</v>
      </c>
    </row>
    <row r="1835" spans="2:3" ht="20.25">
      <c r="B1835" s="322" t="s">
        <v>2276</v>
      </c>
      <c r="C1835" s="322" t="s">
        <v>2277</v>
      </c>
    </row>
    <row r="1836" spans="2:3" ht="20.25">
      <c r="B1836" s="322" t="s">
        <v>2278</v>
      </c>
      <c r="C1836" s="322" t="s">
        <v>2279</v>
      </c>
    </row>
    <row r="1837" spans="2:3" ht="20.25">
      <c r="B1837" s="322" t="s">
        <v>2280</v>
      </c>
      <c r="C1837" s="322" t="s">
        <v>2281</v>
      </c>
    </row>
    <row r="1838" spans="2:3" ht="20.25">
      <c r="B1838" s="322" t="s">
        <v>2282</v>
      </c>
      <c r="C1838" s="322" t="s">
        <v>2283</v>
      </c>
    </row>
    <row r="1839" spans="2:3" ht="20.25">
      <c r="B1839" s="322" t="s">
        <v>2284</v>
      </c>
      <c r="C1839" s="322" t="s">
        <v>2055</v>
      </c>
    </row>
    <row r="1840" spans="2:3" ht="20.25">
      <c r="B1840" s="322" t="s">
        <v>2285</v>
      </c>
      <c r="C1840" s="322" t="s">
        <v>2091</v>
      </c>
    </row>
    <row r="1841" spans="2:3" ht="20.25">
      <c r="B1841" s="322" t="s">
        <v>2286</v>
      </c>
      <c r="C1841" s="322" t="s">
        <v>2044</v>
      </c>
    </row>
    <row r="1842" spans="2:3" ht="20.25">
      <c r="B1842" s="322" t="s">
        <v>2287</v>
      </c>
      <c r="C1842" s="322" t="s">
        <v>2288</v>
      </c>
    </row>
    <row r="1843" spans="2:3" ht="20.25">
      <c r="B1843" s="322" t="s">
        <v>2449</v>
      </c>
      <c r="C1843" s="322" t="s">
        <v>2379</v>
      </c>
    </row>
    <row r="1844" spans="2:3" ht="20.25">
      <c r="B1844" s="322" t="s">
        <v>2450</v>
      </c>
      <c r="C1844" s="322" t="s">
        <v>2300</v>
      </c>
    </row>
    <row r="1845" spans="2:3" ht="20.25">
      <c r="B1845" s="322" t="s">
        <v>2451</v>
      </c>
      <c r="C1845" s="322" t="s">
        <v>2383</v>
      </c>
    </row>
    <row r="1846" spans="2:3" ht="20.25">
      <c r="B1846" s="322" t="s">
        <v>2452</v>
      </c>
      <c r="C1846" s="322" t="s">
        <v>2295</v>
      </c>
    </row>
    <row r="1847" spans="2:3" ht="20.25">
      <c r="B1847" s="322" t="s">
        <v>2453</v>
      </c>
      <c r="C1847" s="322" t="s">
        <v>2454</v>
      </c>
    </row>
    <row r="1848" spans="2:3" ht="20.25">
      <c r="B1848" s="322" t="s">
        <v>2455</v>
      </c>
      <c r="C1848" s="322" t="s">
        <v>2456</v>
      </c>
    </row>
    <row r="1849" spans="2:3" ht="20.25">
      <c r="B1849" s="322" t="s">
        <v>2301</v>
      </c>
      <c r="C1849" s="322" t="s">
        <v>2221</v>
      </c>
    </row>
    <row r="1850" spans="2:3" ht="20.25">
      <c r="B1850" s="322" t="s">
        <v>2302</v>
      </c>
      <c r="C1850" s="322" t="s">
        <v>397</v>
      </c>
    </row>
    <row r="1851" spans="2:3" ht="60.75">
      <c r="B1851" s="322" t="s">
        <v>2210</v>
      </c>
      <c r="C1851" s="322" t="s">
        <v>1075</v>
      </c>
    </row>
    <row r="1852" spans="2:3" ht="20.25">
      <c r="B1852" s="322" t="s">
        <v>2303</v>
      </c>
      <c r="C1852" s="322" t="s">
        <v>2037</v>
      </c>
    </row>
    <row r="1853" spans="2:3" ht="20.25">
      <c r="B1853" s="322" t="s">
        <v>2211</v>
      </c>
      <c r="C1853" s="322" t="s">
        <v>909</v>
      </c>
    </row>
    <row r="1854" spans="2:3" ht="20.25">
      <c r="B1854" s="322" t="s">
        <v>2212</v>
      </c>
      <c r="C1854" s="322" t="s">
        <v>2214</v>
      </c>
    </row>
    <row r="1855" spans="2:3" ht="40.5">
      <c r="B1855" s="322" t="s">
        <v>2216</v>
      </c>
      <c r="C1855" s="322" t="s">
        <v>1302</v>
      </c>
    </row>
    <row r="1857" spans="2:3">
      <c r="B1857" s="330" t="s">
        <v>1587</v>
      </c>
    </row>
    <row r="1859" spans="2:3" ht="20.25">
      <c r="B1859" s="328" t="s">
        <v>2457</v>
      </c>
    </row>
    <row r="1861" spans="2:3" ht="20.25">
      <c r="B1861" s="323" t="s">
        <v>1260</v>
      </c>
      <c r="C1861" s="323" t="s">
        <v>1573</v>
      </c>
    </row>
    <row r="1862" spans="2:3" ht="20.25">
      <c r="B1862" s="322" t="s">
        <v>2458</v>
      </c>
      <c r="C1862" s="322" t="s">
        <v>2040</v>
      </c>
    </row>
    <row r="1863" spans="2:3" ht="20.25">
      <c r="B1863" s="322" t="s">
        <v>2459</v>
      </c>
      <c r="C1863" s="322" t="s">
        <v>2052</v>
      </c>
    </row>
    <row r="1864" spans="2:3" ht="20.25">
      <c r="B1864" s="322" t="s">
        <v>2460</v>
      </c>
      <c r="C1864" s="322" t="s">
        <v>2037</v>
      </c>
    </row>
    <row r="1865" spans="2:3" ht="20.25">
      <c r="B1865" s="322" t="s">
        <v>2461</v>
      </c>
      <c r="C1865" s="322" t="s">
        <v>1075</v>
      </c>
    </row>
    <row r="1866" spans="2:3" ht="20.25">
      <c r="B1866" s="322" t="s">
        <v>2307</v>
      </c>
      <c r="C1866" s="322" t="s">
        <v>2308</v>
      </c>
    </row>
    <row r="1867" spans="2:3" ht="20.25">
      <c r="B1867" s="322" t="s">
        <v>2462</v>
      </c>
      <c r="C1867" s="322" t="s">
        <v>2463</v>
      </c>
    </row>
    <row r="1868" spans="2:3" ht="20.25">
      <c r="B1868" s="322" t="s">
        <v>2464</v>
      </c>
      <c r="C1868" s="322" t="s">
        <v>2087</v>
      </c>
    </row>
    <row r="1869" spans="2:3" ht="20.25">
      <c r="B1869" s="322" t="s">
        <v>2309</v>
      </c>
      <c r="C1869" s="322" t="s">
        <v>2046</v>
      </c>
    </row>
    <row r="1870" spans="2:3" ht="60.75">
      <c r="B1870" s="322" t="s">
        <v>2465</v>
      </c>
      <c r="C1870" s="322" t="s">
        <v>909</v>
      </c>
    </row>
    <row r="1871" spans="2:3" ht="60.75">
      <c r="B1871" s="322" t="s">
        <v>2466</v>
      </c>
      <c r="C1871" s="322" t="s">
        <v>2194</v>
      </c>
    </row>
    <row r="1872" spans="2:3" ht="40.5">
      <c r="B1872" s="322" t="s">
        <v>2467</v>
      </c>
      <c r="C1872" s="322" t="s">
        <v>58</v>
      </c>
    </row>
    <row r="1873" spans="2:3" ht="40.5">
      <c r="B1873" s="322" t="s">
        <v>2468</v>
      </c>
      <c r="C1873" s="322" t="s">
        <v>2197</v>
      </c>
    </row>
    <row r="1874" spans="2:3" ht="20.25">
      <c r="B1874" s="322" t="s">
        <v>2316</v>
      </c>
      <c r="C1874" s="322" t="s">
        <v>2317</v>
      </c>
    </row>
    <row r="1875" spans="2:3" ht="20.25">
      <c r="B1875" s="322" t="s">
        <v>2469</v>
      </c>
      <c r="C1875" s="322" t="s">
        <v>2470</v>
      </c>
    </row>
    <row r="1877" spans="2:3">
      <c r="B1877" s="330" t="s">
        <v>1587</v>
      </c>
    </row>
    <row r="1879" spans="2:3" ht="20.25">
      <c r="B1879" s="328" t="s">
        <v>2471</v>
      </c>
    </row>
    <row r="1881" spans="2:3" ht="20.25">
      <c r="B1881" s="323" t="s">
        <v>1260</v>
      </c>
      <c r="C1881" s="323" t="s">
        <v>1573</v>
      </c>
    </row>
    <row r="1882" spans="2:3" ht="20.25">
      <c r="B1882" s="322" t="s">
        <v>2323</v>
      </c>
      <c r="C1882" s="322" t="s">
        <v>2472</v>
      </c>
    </row>
    <row r="1883" spans="2:3" ht="40.5">
      <c r="B1883" s="322" t="s">
        <v>2473</v>
      </c>
      <c r="C1883" s="322" t="s">
        <v>2474</v>
      </c>
    </row>
    <row r="1884" spans="2:3" ht="20.25">
      <c r="B1884" s="322" t="s">
        <v>2328</v>
      </c>
      <c r="C1884" s="322" t="s">
        <v>2329</v>
      </c>
    </row>
    <row r="1885" spans="2:3" ht="20.25">
      <c r="B1885" s="322" t="s">
        <v>2330</v>
      </c>
      <c r="C1885" s="322" t="s">
        <v>2331</v>
      </c>
    </row>
    <row r="1886" spans="2:3" ht="40.5">
      <c r="B1886" s="322" t="s">
        <v>2475</v>
      </c>
      <c r="C1886" s="322" t="s">
        <v>2333</v>
      </c>
    </row>
    <row r="1887" spans="2:3" ht="20.25">
      <c r="B1887" s="322" t="s">
        <v>2335</v>
      </c>
      <c r="C1887" s="322" t="s">
        <v>1331</v>
      </c>
    </row>
    <row r="1888" spans="2:3" ht="20.25">
      <c r="B1888" s="322" t="s">
        <v>2336</v>
      </c>
      <c r="C1888" s="322" t="s">
        <v>2337</v>
      </c>
    </row>
    <row r="1889" spans="2:3" ht="20.25">
      <c r="B1889" s="322" t="s">
        <v>2338</v>
      </c>
      <c r="C1889" s="322" t="s">
        <v>2102</v>
      </c>
    </row>
    <row r="1890" spans="2:3" ht="20.25">
      <c r="B1890" s="322" t="s">
        <v>2341</v>
      </c>
      <c r="C1890" s="322" t="s">
        <v>2342</v>
      </c>
    </row>
    <row r="1891" spans="2:3" ht="20.25">
      <c r="B1891" s="322" t="s">
        <v>2343</v>
      </c>
      <c r="C1891" s="322" t="s">
        <v>2344</v>
      </c>
    </row>
    <row r="1892" spans="2:3" ht="20.25">
      <c r="B1892" s="322" t="s">
        <v>2345</v>
      </c>
      <c r="C1892" s="322" t="s">
        <v>309</v>
      </c>
    </row>
    <row r="1893" spans="2:3" ht="40.5">
      <c r="B1893" s="322" t="s">
        <v>2476</v>
      </c>
      <c r="C1893" s="322" t="s">
        <v>2348</v>
      </c>
    </row>
    <row r="1894" spans="2:3" ht="20.25">
      <c r="B1894" s="322" t="s">
        <v>2477</v>
      </c>
      <c r="C1894" s="322" t="s">
        <v>2478</v>
      </c>
    </row>
    <row r="1895" spans="2:3" ht="20.25">
      <c r="B1895" s="322" t="s">
        <v>2479</v>
      </c>
      <c r="C1895" s="322" t="s">
        <v>952</v>
      </c>
    </row>
    <row r="1896" spans="2:3" ht="60.75">
      <c r="B1896" s="322" t="s">
        <v>2480</v>
      </c>
      <c r="C1896" s="322" t="s">
        <v>2143</v>
      </c>
    </row>
    <row r="1897" spans="2:3" ht="40.5">
      <c r="B1897" s="322" t="s">
        <v>2481</v>
      </c>
      <c r="C1897" s="322" t="s">
        <v>2354</v>
      </c>
    </row>
    <row r="1898" spans="2:3" ht="40.5">
      <c r="B1898" s="322" t="s">
        <v>2356</v>
      </c>
      <c r="C1898" s="322" t="s">
        <v>2357</v>
      </c>
    </row>
    <row r="1899" spans="2:3" ht="40.5">
      <c r="B1899" s="322" t="s">
        <v>2358</v>
      </c>
      <c r="C1899" s="322" t="s">
        <v>2359</v>
      </c>
    </row>
    <row r="1900" spans="2:3" ht="60.75">
      <c r="B1900" s="322" t="s">
        <v>2482</v>
      </c>
      <c r="C1900" s="322" t="s">
        <v>2483</v>
      </c>
    </row>
    <row r="1901" spans="2:3" ht="40.5">
      <c r="B1901" s="322" t="s">
        <v>2360</v>
      </c>
      <c r="C1901" s="322" t="s">
        <v>2361</v>
      </c>
    </row>
    <row r="1902" spans="2:3" ht="40.5">
      <c r="B1902" s="322" t="s">
        <v>2362</v>
      </c>
      <c r="C1902" s="322" t="s">
        <v>2363</v>
      </c>
    </row>
    <row r="1903" spans="2:3" ht="40.5">
      <c r="B1903" s="322" t="s">
        <v>2364</v>
      </c>
      <c r="C1903" s="322" t="s">
        <v>2365</v>
      </c>
    </row>
    <row r="1904" spans="2:3" ht="20.25">
      <c r="B1904" s="322" t="s">
        <v>2484</v>
      </c>
      <c r="C1904" s="322" t="s">
        <v>2485</v>
      </c>
    </row>
    <row r="1906" spans="2:3">
      <c r="B1906" s="330" t="s">
        <v>1587</v>
      </c>
    </row>
    <row r="1908" spans="2:3" ht="20.25">
      <c r="B1908" s="328" t="s">
        <v>2486</v>
      </c>
    </row>
    <row r="1910" spans="2:3" ht="20.25">
      <c r="B1910" s="323" t="s">
        <v>1260</v>
      </c>
      <c r="C1910" s="323" t="s">
        <v>1573</v>
      </c>
    </row>
    <row r="1911" spans="2:3" ht="20.25">
      <c r="B1911" s="322" t="s">
        <v>2429</v>
      </c>
      <c r="C1911" s="322" t="s">
        <v>1513</v>
      </c>
    </row>
    <row r="1912" spans="2:3" ht="20.25">
      <c r="B1912" s="322" t="s">
        <v>2367</v>
      </c>
      <c r="C1912" s="322" t="s">
        <v>2159</v>
      </c>
    </row>
    <row r="1914" spans="2:3">
      <c r="B1914" s="330" t="s">
        <v>1587</v>
      </c>
    </row>
    <row r="1916" spans="2:3" ht="20.25">
      <c r="B1916" s="328" t="s">
        <v>1040</v>
      </c>
    </row>
    <row r="1918" spans="2:3" ht="20.25">
      <c r="B1918" s="323" t="s">
        <v>1260</v>
      </c>
      <c r="C1918" s="323" t="s">
        <v>1573</v>
      </c>
    </row>
    <row r="1919" spans="2:3" ht="20.25">
      <c r="B1919" s="322" t="s">
        <v>2487</v>
      </c>
      <c r="C1919" s="322" t="s">
        <v>963</v>
      </c>
    </row>
    <row r="1920" spans="2:3" ht="20.25">
      <c r="B1920" s="322" t="s">
        <v>2488</v>
      </c>
      <c r="C1920" s="322" t="s">
        <v>964</v>
      </c>
    </row>
    <row r="1921" spans="2:3" ht="20.25">
      <c r="B1921" s="322" t="s">
        <v>2489</v>
      </c>
      <c r="C1921" s="322" t="s">
        <v>58</v>
      </c>
    </row>
    <row r="1922" spans="2:3" ht="20.25">
      <c r="B1922" s="322" t="s">
        <v>2490</v>
      </c>
      <c r="C1922" s="322" t="s">
        <v>2197</v>
      </c>
    </row>
    <row r="1923" spans="2:3" ht="20.25">
      <c r="B1923" s="322" t="s">
        <v>2491</v>
      </c>
      <c r="C1923" s="322" t="s">
        <v>909</v>
      </c>
    </row>
    <row r="1924" spans="2:3" ht="20.25">
      <c r="B1924" s="322" t="s">
        <v>2492</v>
      </c>
      <c r="C1924" s="322" t="s">
        <v>2194</v>
      </c>
    </row>
    <row r="1925" spans="2:3" ht="20.25">
      <c r="B1925" s="322" t="s">
        <v>2493</v>
      </c>
      <c r="C1925" s="322" t="s">
        <v>321</v>
      </c>
    </row>
    <row r="1926" spans="2:3" ht="20.25">
      <c r="B1926" s="322" t="s">
        <v>2494</v>
      </c>
      <c r="C1926" s="322" t="s">
        <v>322</v>
      </c>
    </row>
    <row r="1927" spans="2:3" ht="20.25">
      <c r="B1927" s="322" t="s">
        <v>2495</v>
      </c>
      <c r="C1927" s="322" t="s">
        <v>671</v>
      </c>
    </row>
    <row r="1928" spans="2:3" ht="20.25">
      <c r="B1928" s="322" t="s">
        <v>2496</v>
      </c>
      <c r="C1928" s="322" t="s">
        <v>670</v>
      </c>
    </row>
    <row r="1929" spans="2:3" ht="20.25">
      <c r="B1929" s="322" t="s">
        <v>2497</v>
      </c>
      <c r="C1929" s="322" t="s">
        <v>2498</v>
      </c>
    </row>
    <row r="1930" spans="2:3" ht="20.25">
      <c r="B1930" s="322" t="s">
        <v>2499</v>
      </c>
      <c r="C1930" s="322" t="s">
        <v>2500</v>
      </c>
    </row>
    <row r="1932" spans="2:3">
      <c r="B1932" s="330" t="s">
        <v>1587</v>
      </c>
    </row>
    <row r="1934" spans="2:3" ht="20.25">
      <c r="B1934" s="328" t="s">
        <v>2501</v>
      </c>
    </row>
    <row r="1936" spans="2:3" ht="20.25">
      <c r="B1936" s="323" t="s">
        <v>1260</v>
      </c>
      <c r="C1936" s="323" t="s">
        <v>1573</v>
      </c>
    </row>
    <row r="1937" spans="2:3" ht="40.5">
      <c r="B1937" s="322" t="s">
        <v>2502</v>
      </c>
      <c r="C1937" s="322" t="s">
        <v>2373</v>
      </c>
    </row>
    <row r="1939" spans="2:3">
      <c r="B1939" s="330" t="s">
        <v>1587</v>
      </c>
    </row>
    <row r="1941" spans="2:3" ht="20.25">
      <c r="B1941" s="328" t="s">
        <v>2503</v>
      </c>
    </row>
    <row r="1943" spans="2:3" ht="20.25">
      <c r="B1943" s="323" t="s">
        <v>1260</v>
      </c>
      <c r="C1943" s="323" t="s">
        <v>1573</v>
      </c>
    </row>
    <row r="1944" spans="2:3" ht="20.25">
      <c r="B1944" s="322" t="s">
        <v>2376</v>
      </c>
      <c r="C1944" s="322" t="s">
        <v>2377</v>
      </c>
    </row>
    <row r="1945" spans="2:3" ht="20.25">
      <c r="B1945" s="322" t="s">
        <v>2378</v>
      </c>
      <c r="C1945" s="322" t="s">
        <v>2379</v>
      </c>
    </row>
    <row r="1946" spans="2:3" ht="20.25">
      <c r="B1946" s="322" t="s">
        <v>2380</v>
      </c>
      <c r="C1946" s="322" t="s">
        <v>2300</v>
      </c>
    </row>
    <row r="1947" spans="2:3" ht="20.25">
      <c r="B1947" s="322" t="s">
        <v>2382</v>
      </c>
      <c r="C1947" s="322" t="s">
        <v>2383</v>
      </c>
    </row>
    <row r="1948" spans="2:3" ht="20.25">
      <c r="B1948" s="322" t="s">
        <v>2384</v>
      </c>
      <c r="C1948" s="322" t="s">
        <v>2295</v>
      </c>
    </row>
    <row r="1950" spans="2:3">
      <c r="B1950" s="330" t="s">
        <v>1587</v>
      </c>
    </row>
    <row r="1952" spans="2:3" ht="20.25">
      <c r="B1952" s="328" t="s">
        <v>2504</v>
      </c>
    </row>
    <row r="1954" spans="2:3" ht="20.25">
      <c r="B1954" s="323" t="s">
        <v>1260</v>
      </c>
      <c r="C1954" s="323" t="s">
        <v>1573</v>
      </c>
    </row>
    <row r="1955" spans="2:3" ht="20.25">
      <c r="B1955" s="322" t="s">
        <v>2505</v>
      </c>
      <c r="C1955" s="322" t="s">
        <v>2506</v>
      </c>
    </row>
    <row r="1956" spans="2:3" ht="40.5">
      <c r="B1956" s="322" t="s">
        <v>2507</v>
      </c>
      <c r="C1956" s="322" t="s">
        <v>58</v>
      </c>
    </row>
    <row r="1957" spans="2:3" ht="40.5">
      <c r="B1957" s="322" t="s">
        <v>2508</v>
      </c>
      <c r="C1957" s="322" t="s">
        <v>2197</v>
      </c>
    </row>
    <row r="1958" spans="2:3" ht="20.25">
      <c r="B1958" s="322" t="s">
        <v>2509</v>
      </c>
      <c r="C1958" s="322" t="s">
        <v>909</v>
      </c>
    </row>
    <row r="1960" spans="2:3">
      <c r="B1960" s="330" t="s">
        <v>1587</v>
      </c>
    </row>
    <row r="1962" spans="2:3" ht="20.25">
      <c r="B1962" s="328" t="s">
        <v>2510</v>
      </c>
    </row>
    <row r="1964" spans="2:3" ht="20.25">
      <c r="B1964" s="323" t="s">
        <v>1260</v>
      </c>
      <c r="C1964" s="323" t="s">
        <v>1573</v>
      </c>
    </row>
    <row r="1965" spans="2:3" ht="20.25">
      <c r="B1965" s="322" t="s">
        <v>2387</v>
      </c>
      <c r="C1965" s="322" t="s">
        <v>2108</v>
      </c>
    </row>
    <row r="1966" spans="2:3" ht="20.25">
      <c r="B1966" s="322" t="s">
        <v>2390</v>
      </c>
      <c r="C1966" s="322" t="s">
        <v>2391</v>
      </c>
    </row>
    <row r="1967" spans="2:3" ht="20.25">
      <c r="B1967" s="322" t="s">
        <v>2392</v>
      </c>
      <c r="C1967" s="322" t="s">
        <v>2393</v>
      </c>
    </row>
    <row r="1968" spans="2:3" ht="20.25">
      <c r="B1968" s="322" t="s">
        <v>2394</v>
      </c>
      <c r="C1968" s="322" t="s">
        <v>2076</v>
      </c>
    </row>
    <row r="1969" spans="2:3" ht="20.25">
      <c r="B1969" s="322" t="s">
        <v>2511</v>
      </c>
      <c r="C1969" s="322">
        <f>+ F4</f>
        <v>0</v>
      </c>
    </row>
    <row r="1970" spans="2:3" ht="20.25">
      <c r="B1970" s="322" t="s">
        <v>2417</v>
      </c>
      <c r="C1970" s="322" t="s">
        <v>907</v>
      </c>
    </row>
    <row r="1971" spans="2:3" ht="20.25">
      <c r="B1971" s="322" t="s">
        <v>2418</v>
      </c>
      <c r="C1971" s="322" t="s">
        <v>2419</v>
      </c>
    </row>
    <row r="1972" spans="2:3" ht="20.25">
      <c r="B1972" s="322" t="s">
        <v>2420</v>
      </c>
      <c r="C1972" s="322">
        <f>+ F5</f>
        <v>0</v>
      </c>
    </row>
    <row r="1973" spans="2:3" ht="20.25">
      <c r="B1973" s="322" t="s">
        <v>2421</v>
      </c>
      <c r="C1973" s="322" t="s">
        <v>2422</v>
      </c>
    </row>
    <row r="1974" spans="2:3" ht="20.25">
      <c r="B1974" s="322" t="s">
        <v>2512</v>
      </c>
      <c r="C1974" s="322" t="s">
        <v>2396</v>
      </c>
    </row>
    <row r="1975" spans="2:3" ht="60.75">
      <c r="B1975" s="322" t="s">
        <v>2513</v>
      </c>
      <c r="C1975" s="322" t="s">
        <v>2514</v>
      </c>
    </row>
    <row r="1977" spans="2:3">
      <c r="B1977" s="330" t="s">
        <v>1587</v>
      </c>
    </row>
    <row r="1979" spans="2:3" ht="20.25">
      <c r="B1979" s="328" t="s">
        <v>2515</v>
      </c>
    </row>
    <row r="1981" spans="2:3" ht="20.25">
      <c r="B1981" s="323" t="s">
        <v>1260</v>
      </c>
      <c r="C1981" s="323" t="s">
        <v>1573</v>
      </c>
    </row>
    <row r="1982" spans="2:3" ht="20.25">
      <c r="B1982" s="322" t="s">
        <v>2402</v>
      </c>
      <c r="C1982" s="322" t="s">
        <v>58</v>
      </c>
    </row>
    <row r="1983" spans="2:3" ht="20.25">
      <c r="B1983" s="322" t="s">
        <v>2403</v>
      </c>
      <c r="C1983" s="322" t="s">
        <v>2197</v>
      </c>
    </row>
    <row r="1984" spans="2:3" ht="20.25">
      <c r="B1984" s="322" t="s">
        <v>2404</v>
      </c>
      <c r="C1984" s="322" t="s">
        <v>397</v>
      </c>
    </row>
    <row r="1985" spans="1:3" ht="20.25">
      <c r="B1985" s="322" t="s">
        <v>2516</v>
      </c>
      <c r="C1985" s="322" t="s">
        <v>1468</v>
      </c>
    </row>
    <row r="1986" spans="1:3" ht="20.25">
      <c r="B1986" s="322" t="s">
        <v>2517</v>
      </c>
      <c r="C1986" s="322" t="s">
        <v>1470</v>
      </c>
    </row>
    <row r="1987" spans="1:3" ht="20.25">
      <c r="B1987" s="322" t="s">
        <v>2518</v>
      </c>
      <c r="C1987" s="357" t="s">
        <v>909</v>
      </c>
    </row>
    <row r="1988" spans="1:3" ht="20.25">
      <c r="B1988" s="322" t="s">
        <v>2406</v>
      </c>
      <c r="C1988" s="357"/>
    </row>
    <row r="1989" spans="1:3" ht="20.25">
      <c r="B1989" s="322" t="s">
        <v>2407</v>
      </c>
      <c r="C1989" s="322" t="s">
        <v>397</v>
      </c>
    </row>
    <row r="1991" spans="1:3" ht="38.25">
      <c r="B1991" s="335" t="s">
        <v>2519</v>
      </c>
    </row>
    <row r="1993" spans="1:3" ht="20.25">
      <c r="B1993" s="329" t="s">
        <v>2520</v>
      </c>
    </row>
    <row r="1994" spans="1:3">
      <c r="B1994" s="336"/>
    </row>
    <row r="1996" spans="1:3">
      <c r="B1996" s="336"/>
    </row>
    <row r="1998" spans="1:3" ht="38.25">
      <c r="B1998" s="335" t="s">
        <v>2521</v>
      </c>
    </row>
    <row r="2000" spans="1:3" s="319" customFormat="1">
      <c r="A2000" s="303"/>
      <c r="B2000" s="330" t="s">
        <v>2522</v>
      </c>
    </row>
    <row r="2002" spans="1:2" s="319" customFormat="1" ht="38.25">
      <c r="A2002" s="303"/>
      <c r="B2002" s="335" t="s">
        <v>2523</v>
      </c>
    </row>
    <row r="2004" spans="1:2" s="319" customFormat="1">
      <c r="A2004" s="303"/>
      <c r="B2004" s="330" t="s">
        <v>2524</v>
      </c>
    </row>
    <row r="2006" spans="1:2" s="319" customFormat="1" ht="17.25">
      <c r="A2006" s="303"/>
      <c r="B2006" s="337" t="s">
        <v>86</v>
      </c>
    </row>
    <row r="2008" spans="1:2" s="319" customFormat="1">
      <c r="A2008" s="303"/>
      <c r="B2008" s="330" t="s">
        <v>2525</v>
      </c>
    </row>
    <row r="2010" spans="1:2" s="319" customFormat="1">
      <c r="A2010" s="303"/>
      <c r="B2010" s="330" t="s">
        <v>2526</v>
      </c>
    </row>
    <row r="2012" spans="1:2" s="319" customFormat="1">
      <c r="A2012" s="303"/>
      <c r="B2012" s="330" t="s">
        <v>2527</v>
      </c>
    </row>
    <row r="2014" spans="1:2" s="319" customFormat="1">
      <c r="A2014" s="303"/>
      <c r="B2014" s="330" t="s">
        <v>2528</v>
      </c>
    </row>
    <row r="2016" spans="1:2" s="319" customFormat="1">
      <c r="A2016" s="303"/>
      <c r="B2016" s="330" t="s">
        <v>2529</v>
      </c>
    </row>
  </sheetData>
  <mergeCells count="14">
    <mergeCell ref="C1602:C1603"/>
    <mergeCell ref="C1438:C1439"/>
    <mergeCell ref="C1440:C1441"/>
    <mergeCell ref="C1582:C1583"/>
    <mergeCell ref="C1584:C1585"/>
    <mergeCell ref="C1598:C1599"/>
    <mergeCell ref="C1781:C1782"/>
    <mergeCell ref="C1987:C1988"/>
    <mergeCell ref="C1611:C1612"/>
    <mergeCell ref="C1613:C1614"/>
    <mergeCell ref="C1616:C1617"/>
    <mergeCell ref="C1645:C1646"/>
    <mergeCell ref="C1669:C1670"/>
    <mergeCell ref="C1685:C1686"/>
  </mergeCells>
  <hyperlinks>
    <hyperlink ref="B15" r:id="rId1" display="https://support.office.com/it-it/article/registrare-una-macro-974ef220-f716-4e01-b015-3ea70e64937b"/>
    <hyperlink ref="B56" r:id="rId2" location="top" display="https://support.office.com/it-it/article/Scelte-rapide-da-tastiera-e-tasti-funzione-di-Excel-per-Windows-1798d9d5-842a-42b8-9c99-9b7213f0040f - top"/>
    <hyperlink ref="B74" r:id="rId3" location="top" display="https://support.office.com/it-it/article/Scelte-rapide-da-tastiera-e-tasti-funzione-di-Excel-per-Windows-1798d9d5-842a-42b8-9c99-9b7213f0040f - top"/>
    <hyperlink ref="B104" r:id="rId4" location="top" display="https://support.office.com/it-it/article/Scelte-rapide-da-tastiera-e-tasti-funzione-di-Excel-per-Windows-1798d9d5-842a-42b8-9c99-9b7213f0040f - top"/>
    <hyperlink ref="B128" r:id="rId5" location="top" display="https://support.office.com/it-it/article/Scelte-rapide-da-tastiera-e-tasti-funzione-di-Excel-per-Windows-1798d9d5-842a-42b8-9c99-9b7213f0040f - top"/>
    <hyperlink ref="B153" r:id="rId6" location="top" display="https://support.office.com/it-it/article/Scelte-rapide-da-tastiera-e-tasti-funzione-di-Excel-per-Windows-1798d9d5-842a-42b8-9c99-9b7213f0040f - top"/>
    <hyperlink ref="B196" r:id="rId7" location="top" display="https://support.office.com/it-it/article/Scelte-rapide-da-tastiera-e-tasti-funzione-di-Excel-per-Windows-1798d9d5-842a-42b8-9c99-9b7213f0040f - top"/>
    <hyperlink ref="B215" r:id="rId8" display="https://support.office.com/it-it/article/Anteprima-suggerimenti-2e79a709-c814-4b27-8bc2-c4dc84d49464"/>
    <hyperlink ref="B227" r:id="rId9" location="top" display="https://support.office.com/it-it/article/Scelte-rapide-da-tastiera-e-tasti-funzione-di-Excel-per-Windows-1798d9d5-842a-42b8-9c99-9b7213f0040f - top"/>
    <hyperlink ref="B295" r:id="rId10" location="top" display="https://support.office.com/it-it/article/Scelte-rapide-da-tastiera-e-tasti-funzione-di-Excel-per-Windows-1798d9d5-842a-42b8-9c99-9b7213f0040f - top"/>
    <hyperlink ref="B407" r:id="rId11" location="top" display="https://support.office.com/it-it/article/Scelte-rapide-da-tastiera-e-tasti-funzione-di-Excel-per-Windows-1798d9d5-842a-42b8-9c99-9b7213f0040f - top"/>
    <hyperlink ref="B413" r:id="rId12" display="https://support.office.com/it-it/article/registrare-una-macro-974ef220-f716-4e01-b015-3ea70e64937b"/>
    <hyperlink ref="C478" r:id="rId13" display="https://support.office.com/it-it/article/Anteprima-suggerimenti-2e79a709-c814-4b27-8bc2-c4dc84d49464"/>
    <hyperlink ref="B514" r:id="rId14" location="top" display="https://support.office.com/it-it/article/Scelte-rapide-da-tastiera-e-tasti-funzione-di-Excel-per-Windows-1798d9d5-842a-42b8-9c99-9b7213f0040f - top"/>
    <hyperlink ref="B582" r:id="rId15" location="top" display="https://support.office.com/it-it/article/Scelte-rapide-da-tastiera-e-tasti-funzione-di-Excel-per-Windows-1798d9d5-842a-42b8-9c99-9b7213f0040f - top"/>
    <hyperlink ref="B694" r:id="rId16" location="top" display="https://support.office.com/it-it/article/Scelte-rapide-da-tastiera-e-tasti-funzione-di-Excel-per-Windows-1798d9d5-842a-42b8-9c99-9b7213f0040f - top"/>
    <hyperlink ref="B702" r:id="rId17" display="https://support.office.com/it-it/article/registrare-una-macro-974ef220-f716-4e01-b015-3ea70e64937b"/>
    <hyperlink ref="B726" r:id="rId18" display="http://download.microsoft.com/download/8/C/F/8CFD5DBE-7179-4F5A-9B06-B8DC4295A6C5/AF102692107_it-it_excel 2010 kb shorts_ctrl.pdf"/>
    <hyperlink ref="B804" r:id="rId19" location="top" display="https://support.office.com/it-it/article/Scelte-rapide-da-tastiera-e-tasti-funzione-di-Excel-per-Windows-1798d9d5-842a-42b8-9c99-9b7213f0040f - top"/>
    <hyperlink ref="B808" r:id="rId20" display="http://download.microsoft.com/download/5/3/7/5374D255-E45A-449F-A59F-76637969B032/AF102692116_it-it_excel 2010 kb shorts_function.pdf"/>
    <hyperlink ref="B874" r:id="rId21" location="top" display="https://support.office.com/it-it/article/Scelte-rapide-da-tastiera-e-tasti-funzione-di-Excel-per-Windows-1798d9d5-842a-42b8-9c99-9b7213f0040f - top"/>
    <hyperlink ref="B878" r:id="rId22" display="http://download.microsoft.com/download/E/B/A/EBA04A2D-F6D9-4811-8871-899556CA5CE7/AF102692134_it-it_excel 2010 kb shorts_misc.pdf"/>
    <hyperlink ref="B990" r:id="rId23" display="https://support.office.com/it-it/article/registrare-una-macro-974ef220-f716-4e01-b015-3ea70e64937b"/>
    <hyperlink ref="B1079" r:id="rId24" location="top" display="https://support.office.com/it-it/article/Scelte-rapide-da-tastiera-e-tasti-funzione-di-Excel-per-Windows-1798d9d5-842a-42b8-9c99-9b7213f0040f - top"/>
    <hyperlink ref="B1145" r:id="rId25" location="top" display="https://support.office.com/it-it/article/Scelte-rapide-da-tastiera-e-tasti-funzione-di-Excel-per-Windows-1798d9d5-842a-42b8-9c99-9b7213f0040f - top"/>
    <hyperlink ref="B1246" r:id="rId26" location="top" display="https://support.office.com/it-it/article/Scelte-rapide-da-tastiera-e-tasti-funzione-di-Excel-per-Windows-1798d9d5-842a-42b8-9c99-9b7213f0040f - top"/>
    <hyperlink ref="B1346" r:id="rId27" location="top" display="https://support.office.com/it-it/article/Scelte-rapide-da-tastiera-e-tasti-funzione-di-Excel-per-Windows-1798d9d5-842a-42b8-9c99-9b7213f0040f - top"/>
    <hyperlink ref="B1382" r:id="rId28" location="top" display="https://support.office.com/it-it/article/Scelte-rapide-da-tastiera-e-tasti-funzione-di-Excel-per-Windows-1798d9d5-842a-42b8-9c99-9b7213f0040f - top"/>
    <hyperlink ref="B1412" r:id="rId29" location="top" display="https://support.office.com/it-it/article/Scelte-rapide-da-tastiera-e-tasti-funzione-di-Excel-per-Windows-1798d9d5-842a-42b8-9c99-9b7213f0040f - top"/>
    <hyperlink ref="B1420" r:id="rId30" location="top" display="https://support.office.com/it-it/article/Scelte-rapide-da-tastiera-e-tasti-funzione-di-Excel-per-Windows-1798d9d5-842a-42b8-9c99-9b7213f0040f - top"/>
    <hyperlink ref="B1456" r:id="rId31" location="top" display="https://support.office.com/it-it/article/Scelte-rapide-da-tastiera-e-tasti-funzione-di-Excel-per-Windows-1798d9d5-842a-42b8-9c99-9b7213f0040f - top"/>
    <hyperlink ref="B1492" r:id="rId32" location="top" display="https://support.office.com/it-it/article/Scelte-rapide-da-tastiera-e-tasti-funzione-di-Excel-per-Windows-1798d9d5-842a-42b8-9c99-9b7213f0040f - top"/>
    <hyperlink ref="B1551" r:id="rId33" location="top" display="https://support.office.com/it-it/article/Scelte-rapide-da-tastiera-e-tasti-funzione-di-Excel-per-Windows-1798d9d5-842a-42b8-9c99-9b7213f0040f - top"/>
    <hyperlink ref="B1590" r:id="rId34" location="top" display="https://support.office.com/it-it/article/Scelte-rapide-da-tastiera-e-tasti-funzione-di-Excel-per-Windows-1798d9d5-842a-42b8-9c99-9b7213f0040f - top"/>
    <hyperlink ref="B1624" r:id="rId35" location="top" display="https://support.office.com/it-it/article/Scelte-rapide-da-tastiera-e-tasti-funzione-di-Excel-per-Windows-1798d9d5-842a-42b8-9c99-9b7213f0040f - top"/>
    <hyperlink ref="B1634" r:id="rId36" location="top" display="https://support.office.com/it-it/article/Scelte-rapide-da-tastiera-e-tasti-funzione-di-Excel-per-Windows-1798d9d5-842a-42b8-9c99-9b7213f0040f - top"/>
    <hyperlink ref="B1648" r:id="rId37" location="top" display="https://support.office.com/it-it/article/Scelte-rapide-da-tastiera-e-tasti-funzione-di-Excel-per-Windows-1798d9d5-842a-42b8-9c99-9b7213f0040f - top"/>
    <hyperlink ref="B1659" r:id="rId38" location="top" display="https://support.office.com/it-it/article/Scelte-rapide-da-tastiera-e-tasti-funzione-di-Excel-per-Windows-1798d9d5-842a-42b8-9c99-9b7213f0040f - top"/>
    <hyperlink ref="B1677" r:id="rId39" location="top" display="https://support.office.com/it-it/article/Scelte-rapide-da-tastiera-e-tasti-funzione-di-Excel-per-Windows-1798d9d5-842a-42b8-9c99-9b7213f0040f - top"/>
    <hyperlink ref="B1691" r:id="rId40" display="https://support.office.com/it-it/article/Accessibilità-in-Excel-2016-per-Mac-1d014a46-3416-413d-909d-51c817e83580"/>
    <hyperlink ref="B1736" r:id="rId41" location="top" display="https://support.office.com/it-it/article/Scelte-rapide-da-tastiera-e-tasti-funzione-di-Excel-per-Windows-1798d9d5-842a-42b8-9c99-9b7213f0040f - top"/>
    <hyperlink ref="B1762" r:id="rId42" location="top" display="https://support.office.com/it-it/article/Scelte-rapide-da-tastiera-e-tasti-funzione-di-Excel-per-Windows-1798d9d5-842a-42b8-9c99-9b7213f0040f - top"/>
    <hyperlink ref="B1791" r:id="rId43" location="top" display="https://support.office.com/it-it/article/Scelte-rapide-da-tastiera-e-tasti-funzione-di-Excel-per-Windows-1798d9d5-842a-42b8-9c99-9b7213f0040f - top"/>
    <hyperlink ref="B1819" r:id="rId44" location="top" display="https://support.office.com/it-it/article/Scelte-rapide-da-tastiera-e-tasti-funzione-di-Excel-per-Windows-1798d9d5-842a-42b8-9c99-9b7213f0040f - top"/>
    <hyperlink ref="B1857" r:id="rId45" location="top" display="https://support.office.com/it-it/article/Scelte-rapide-da-tastiera-e-tasti-funzione-di-Excel-per-Windows-1798d9d5-842a-42b8-9c99-9b7213f0040f - top"/>
    <hyperlink ref="B1877" r:id="rId46" location="top" display="https://support.office.com/it-it/article/Scelte-rapide-da-tastiera-e-tasti-funzione-di-Excel-per-Windows-1798d9d5-842a-42b8-9c99-9b7213f0040f - top"/>
    <hyperlink ref="B1906" r:id="rId47" location="top" display="https://support.office.com/it-it/article/Scelte-rapide-da-tastiera-e-tasti-funzione-di-Excel-per-Windows-1798d9d5-842a-42b8-9c99-9b7213f0040f - top"/>
    <hyperlink ref="B1914" r:id="rId48" location="top" display="https://support.office.com/it-it/article/Scelte-rapide-da-tastiera-e-tasti-funzione-di-Excel-per-Windows-1798d9d5-842a-42b8-9c99-9b7213f0040f - top"/>
    <hyperlink ref="B1932" r:id="rId49" location="top" display="https://support.office.com/it-it/article/Scelte-rapide-da-tastiera-e-tasti-funzione-di-Excel-per-Windows-1798d9d5-842a-42b8-9c99-9b7213f0040f - top"/>
    <hyperlink ref="B1939" r:id="rId50" location="top" display="https://support.office.com/it-it/article/Scelte-rapide-da-tastiera-e-tasti-funzione-di-Excel-per-Windows-1798d9d5-842a-42b8-9c99-9b7213f0040f - top"/>
    <hyperlink ref="B1950" r:id="rId51" location="top" display="https://support.office.com/it-it/article/Scelte-rapide-da-tastiera-e-tasti-funzione-di-Excel-per-Windows-1798d9d5-842a-42b8-9c99-9b7213f0040f - top"/>
    <hyperlink ref="B1960" r:id="rId52" location="top" display="https://support.office.com/it-it/article/Scelte-rapide-da-tastiera-e-tasti-funzione-di-Excel-per-Windows-1798d9d5-842a-42b8-9c99-9b7213f0040f - top"/>
    <hyperlink ref="B1977" r:id="rId53" location="top" display="https://support.office.com/it-it/article/Scelte-rapide-da-tastiera-e-tasti-funzione-di-Excel-per-Windows-1798d9d5-842a-42b8-9c99-9b7213f0040f - top"/>
    <hyperlink ref="B2000" r:id="rId54" display="http://answers.microsoft.com/it-IT/msoffice/forum/msoffice_excel"/>
    <hyperlink ref="B2004" r:id="rId55" display="https://excel.uservoice.com/"/>
    <hyperlink ref="B2008" r:id="rId56" display="https://support.office.com/it-it/article/Panoramica-delle-formule-in-Excel-ecfdc708-9162-49e8-b993-c311f47ca173"/>
    <hyperlink ref="B2010" r:id="rId57" display="https://support.office.com/it-it/article/Come-evitare-errori-nelle-formule-8309381d-33e8-42f6-b889-84ef6df1d586"/>
    <hyperlink ref="B2012" r:id="rId58" display="https://support.office.com/it-it/article/Trovare-e-correggere-errori-nelle-formule-3a8acca5-1d61-4702-80e0-99a36a2822c1"/>
    <hyperlink ref="B2014" r:id="rId59" display="https://support.office.com/it-it/article/Funzioni-di-Excel-in-ordine-alfabetico-b3944572-255d-4efb-bb96-c6d90033e188"/>
    <hyperlink ref="B2016" r:id="rId60" display="https://support.office.com/it-it/article/Funzioni-di-Excel-per-categoria-5f91f4e9-7b42-46d2-9bd1-63f26a86c0eb"/>
    <hyperlink ref="A1" location="Copertina!A1" display="Vai alla Copertina"/>
  </hyperlinks>
  <pageMargins left="0.7" right="0.7" top="0.75" bottom="0.75" header="0.3" footer="0.3"/>
  <drawing r:id="rId61"/>
</worksheet>
</file>

<file path=xl/worksheets/sheet12.xml><?xml version="1.0" encoding="utf-8"?>
<worksheet xmlns="http://schemas.openxmlformats.org/spreadsheetml/2006/main" xmlns:r="http://schemas.openxmlformats.org/officeDocument/2006/relationships">
  <sheetPr codeName="Foglio9"/>
  <dimension ref="A1:K1945"/>
  <sheetViews>
    <sheetView showGridLines="0" workbookViewId="0">
      <pane ySplit="1" topLeftCell="A8" activePane="bottomLeft" state="frozen"/>
      <selection pane="bottomLeft"/>
    </sheetView>
  </sheetViews>
  <sheetFormatPr defaultColWidth="10.28515625" defaultRowHeight="15"/>
  <cols>
    <col min="1" max="1" width="22.28515625" style="1" customWidth="1"/>
    <col min="2" max="2" width="120.140625" style="1" customWidth="1"/>
    <col min="3" max="16384" width="10.28515625" style="1"/>
  </cols>
  <sheetData>
    <row r="1" spans="1:2" ht="24" thickBot="1">
      <c r="A1" s="4" t="s">
        <v>622</v>
      </c>
      <c r="B1" s="2" t="s">
        <v>101</v>
      </c>
    </row>
    <row r="3" spans="1:2" ht="18.75">
      <c r="A3" s="250"/>
      <c r="B3" s="69" t="s">
        <v>90</v>
      </c>
    </row>
    <row r="4" spans="1:2">
      <c r="A4" s="250"/>
    </row>
    <row r="5" spans="1:2" ht="15.75">
      <c r="A5" s="250"/>
      <c r="B5" s="70" t="s">
        <v>91</v>
      </c>
    </row>
    <row r="6" spans="1:2" ht="15.75">
      <c r="A6" s="250"/>
      <c r="B6" s="70"/>
    </row>
    <row r="7" spans="1:2" ht="15.75">
      <c r="A7" s="250"/>
      <c r="B7" s="70" t="s">
        <v>96</v>
      </c>
    </row>
    <row r="8" spans="1:2" ht="15.75">
      <c r="A8" s="250"/>
      <c r="B8" s="70"/>
    </row>
    <row r="9" spans="1:2" ht="15.75">
      <c r="A9" s="251" t="s">
        <v>448</v>
      </c>
      <c r="B9" s="68" t="s">
        <v>92</v>
      </c>
    </row>
    <row r="10" spans="1:2" ht="15.75">
      <c r="A10" s="250"/>
      <c r="B10" s="70"/>
    </row>
    <row r="11" spans="1:2" ht="15.75">
      <c r="A11" s="251" t="s">
        <v>449</v>
      </c>
      <c r="B11" s="68" t="s">
        <v>892</v>
      </c>
    </row>
    <row r="12" spans="1:2" ht="15.75">
      <c r="A12" s="250"/>
      <c r="B12" s="95" t="s">
        <v>893</v>
      </c>
    </row>
    <row r="13" spans="1:2" ht="15.75">
      <c r="A13" s="250"/>
      <c r="B13" s="95" t="s">
        <v>98</v>
      </c>
    </row>
    <row r="14" spans="1:2" ht="15.75">
      <c r="A14" s="250"/>
      <c r="B14" s="70" t="s">
        <v>99</v>
      </c>
    </row>
    <row r="15" spans="1:2" ht="15.75">
      <c r="A15" s="250"/>
      <c r="B15" s="70"/>
    </row>
    <row r="16" spans="1:2" ht="15.75">
      <c r="A16" s="251" t="s">
        <v>449</v>
      </c>
      <c r="B16" s="68" t="s">
        <v>100</v>
      </c>
    </row>
    <row r="17" spans="1:2" ht="15.75">
      <c r="A17" s="250"/>
      <c r="B17" s="70" t="s">
        <v>2531</v>
      </c>
    </row>
    <row r="18" spans="1:2" ht="15.75">
      <c r="A18" s="250"/>
      <c r="B18" s="70" t="s">
        <v>107</v>
      </c>
    </row>
    <row r="19" spans="1:2" ht="31.5">
      <c r="A19" s="250"/>
      <c r="B19" s="70" t="s">
        <v>108</v>
      </c>
    </row>
    <row r="20" spans="1:2" ht="15.75">
      <c r="A20" s="250"/>
      <c r="B20" s="70"/>
    </row>
    <row r="21" spans="1:2" ht="15.75">
      <c r="A21" s="251" t="s">
        <v>450</v>
      </c>
      <c r="B21" s="68" t="s">
        <v>109</v>
      </c>
    </row>
    <row r="22" spans="1:2" ht="31.5">
      <c r="A22" s="250"/>
      <c r="B22" s="70" t="s">
        <v>110</v>
      </c>
    </row>
    <row r="23" spans="1:2" ht="15.75">
      <c r="A23" s="250"/>
      <c r="B23" s="70"/>
    </row>
    <row r="24" spans="1:2" ht="15.75">
      <c r="A24" s="251" t="s">
        <v>359</v>
      </c>
      <c r="B24" s="68" t="s">
        <v>61</v>
      </c>
    </row>
    <row r="25" spans="1:2" ht="31.5">
      <c r="A25" s="250"/>
      <c r="B25" s="70" t="s">
        <v>14</v>
      </c>
    </row>
    <row r="26" spans="1:2">
      <c r="A26" s="250"/>
    </row>
    <row r="27" spans="1:2" ht="15.75">
      <c r="A27" s="250"/>
      <c r="B27" s="70" t="s">
        <v>891</v>
      </c>
    </row>
    <row r="28" spans="1:2" ht="15.75">
      <c r="A28" s="250"/>
      <c r="B28" s="70" t="s">
        <v>894</v>
      </c>
    </row>
    <row r="29" spans="1:2" ht="15.75">
      <c r="A29" s="3" t="s">
        <v>513</v>
      </c>
      <c r="B29" s="70" t="s">
        <v>203</v>
      </c>
    </row>
    <row r="30" spans="1:2" ht="47.25">
      <c r="A30" s="250"/>
      <c r="B30" s="70" t="s">
        <v>235</v>
      </c>
    </row>
    <row r="31" spans="1:2" ht="15.75">
      <c r="A31" s="250"/>
      <c r="B31" s="70"/>
    </row>
    <row r="32" spans="1:2" ht="15.75">
      <c r="A32" s="251" t="s">
        <v>360</v>
      </c>
      <c r="B32" s="68" t="s">
        <v>236</v>
      </c>
    </row>
    <row r="33" spans="1:2" ht="15.75">
      <c r="A33" s="250"/>
      <c r="B33" s="70" t="s">
        <v>237</v>
      </c>
    </row>
    <row r="34" spans="1:2" ht="15.75">
      <c r="A34" s="250"/>
      <c r="B34" s="70" t="s">
        <v>518</v>
      </c>
    </row>
    <row r="35" spans="1:2" ht="15.75">
      <c r="A35" s="250"/>
      <c r="B35" s="70" t="s">
        <v>519</v>
      </c>
    </row>
    <row r="36" spans="1:2" ht="15.75">
      <c r="A36" s="250"/>
      <c r="B36" s="70" t="s">
        <v>811</v>
      </c>
    </row>
    <row r="37" spans="1:2" ht="15.75">
      <c r="A37" s="250"/>
      <c r="B37" s="70" t="s">
        <v>812</v>
      </c>
    </row>
    <row r="38" spans="1:2" ht="15.75">
      <c r="A38" s="250"/>
      <c r="B38" s="70"/>
    </row>
    <row r="39" spans="1:2" ht="15.75">
      <c r="A39" s="251" t="s">
        <v>361</v>
      </c>
      <c r="B39" s="68" t="s">
        <v>813</v>
      </c>
    </row>
    <row r="40" spans="1:2" ht="15.75">
      <c r="A40" s="250"/>
      <c r="B40" s="70" t="s">
        <v>814</v>
      </c>
    </row>
    <row r="41" spans="1:2" ht="15.75">
      <c r="A41" s="250"/>
      <c r="B41" s="70"/>
    </row>
    <row r="42" spans="1:2" ht="15.75">
      <c r="A42" s="251" t="s">
        <v>362</v>
      </c>
      <c r="B42" s="68" t="s">
        <v>569</v>
      </c>
    </row>
    <row r="43" spans="1:2" ht="31.5">
      <c r="A43" s="250"/>
      <c r="B43" s="70" t="s">
        <v>570</v>
      </c>
    </row>
    <row r="44" spans="1:2" ht="15.75">
      <c r="A44" s="250"/>
      <c r="B44" s="70" t="s">
        <v>965</v>
      </c>
    </row>
    <row r="45" spans="1:2" ht="15.75">
      <c r="A45" s="250"/>
      <c r="B45" s="70"/>
    </row>
    <row r="46" spans="1:2" ht="15.75">
      <c r="A46" s="251" t="s">
        <v>238</v>
      </c>
      <c r="B46" s="68" t="s">
        <v>966</v>
      </c>
    </row>
    <row r="47" spans="1:2" ht="31.5">
      <c r="A47" s="250"/>
      <c r="B47" s="70" t="s">
        <v>968</v>
      </c>
    </row>
    <row r="48" spans="1:2" ht="15.75">
      <c r="A48" s="250"/>
      <c r="B48" s="70"/>
    </row>
    <row r="49" spans="1:3" ht="15.75">
      <c r="A49" s="250"/>
      <c r="B49" s="70"/>
    </row>
    <row r="50" spans="1:3" ht="18.75">
      <c r="A50" s="250"/>
      <c r="B50" s="69" t="s">
        <v>969</v>
      </c>
    </row>
    <row r="51" spans="1:3" ht="15.75">
      <c r="A51" s="250"/>
      <c r="B51" s="70"/>
    </row>
    <row r="52" spans="1:3" ht="63">
      <c r="A52" s="250"/>
      <c r="B52" s="70" t="s">
        <v>612</v>
      </c>
      <c r="C52" s="144"/>
    </row>
    <row r="53" spans="1:3" ht="15.75">
      <c r="A53" s="250"/>
      <c r="B53" s="70"/>
      <c r="C53" s="144"/>
    </row>
    <row r="54" spans="1:3" ht="15.75">
      <c r="A54" s="250"/>
      <c r="B54" s="70"/>
      <c r="C54" s="144"/>
    </row>
    <row r="55" spans="1:3" ht="15.75">
      <c r="A55" s="250"/>
      <c r="B55" s="70"/>
      <c r="C55" s="144"/>
    </row>
    <row r="56" spans="1:3" ht="15.75">
      <c r="A56" s="250"/>
      <c r="B56" s="70"/>
      <c r="C56" s="144"/>
    </row>
    <row r="57" spans="1:3" ht="15.75">
      <c r="A57" s="250"/>
      <c r="B57" s="70"/>
      <c r="C57" s="144"/>
    </row>
    <row r="58" spans="1:3" ht="15.75">
      <c r="A58" s="250"/>
      <c r="B58" s="70"/>
      <c r="C58" s="144"/>
    </row>
    <row r="59" spans="1:3" ht="15.75">
      <c r="A59" s="250"/>
      <c r="B59" s="70"/>
      <c r="C59" s="144"/>
    </row>
    <row r="60" spans="1:3" ht="31.5">
      <c r="A60" s="250"/>
      <c r="B60" s="70" t="s">
        <v>970</v>
      </c>
    </row>
    <row r="61" spans="1:3" ht="15.75">
      <c r="A61" s="250"/>
      <c r="B61" s="70" t="s">
        <v>971</v>
      </c>
    </row>
    <row r="62" spans="1:3" ht="15.75">
      <c r="A62" s="251" t="s">
        <v>359</v>
      </c>
      <c r="B62" s="68" t="s">
        <v>61</v>
      </c>
    </row>
    <row r="63" spans="1:3" ht="15.75">
      <c r="A63" s="250"/>
      <c r="B63" s="70"/>
    </row>
    <row r="64" spans="1:3" ht="31.5">
      <c r="A64" s="250"/>
      <c r="B64" s="70" t="s">
        <v>427</v>
      </c>
      <c r="C64" s="144"/>
    </row>
    <row r="65" spans="1:3" ht="15.75">
      <c r="A65" s="251" t="s">
        <v>448</v>
      </c>
      <c r="B65" s="68" t="s">
        <v>972</v>
      </c>
    </row>
    <row r="66" spans="1:3" ht="15.75">
      <c r="A66" s="250"/>
      <c r="B66" s="70" t="s">
        <v>548</v>
      </c>
      <c r="C66" s="144"/>
    </row>
    <row r="67" spans="1:3" ht="15.75">
      <c r="A67" s="250"/>
      <c r="B67" s="70" t="s">
        <v>316</v>
      </c>
      <c r="C67" s="144"/>
    </row>
    <row r="68" spans="1:3" ht="31.5">
      <c r="A68" s="250"/>
      <c r="B68" s="70" t="s">
        <v>318</v>
      </c>
      <c r="C68" s="144"/>
    </row>
    <row r="69" spans="1:3" ht="15.75">
      <c r="A69" s="251" t="s">
        <v>239</v>
      </c>
      <c r="B69" s="68" t="s">
        <v>317</v>
      </c>
      <c r="C69" s="144"/>
    </row>
    <row r="70" spans="1:3" ht="15.75">
      <c r="A70" s="250"/>
      <c r="B70" s="70"/>
    </row>
    <row r="71" spans="1:3" ht="15.75">
      <c r="A71" s="251" t="s">
        <v>240</v>
      </c>
      <c r="B71" s="68" t="s">
        <v>1051</v>
      </c>
    </row>
    <row r="72" spans="1:3" ht="15.75">
      <c r="A72" s="250"/>
      <c r="B72" s="70"/>
    </row>
    <row r="73" spans="1:3" ht="15.75">
      <c r="A73" s="250"/>
      <c r="B73" s="70" t="s">
        <v>744</v>
      </c>
    </row>
    <row r="74" spans="1:3" ht="15.75">
      <c r="A74" s="250"/>
      <c r="B74" s="70"/>
    </row>
    <row r="75" spans="1:3" ht="15.75">
      <c r="A75" s="251" t="s">
        <v>241</v>
      </c>
      <c r="B75" s="68" t="s">
        <v>482</v>
      </c>
    </row>
    <row r="76" spans="1:3" ht="31.5">
      <c r="A76" s="250"/>
      <c r="B76" s="70" t="s">
        <v>672</v>
      </c>
      <c r="C76" s="144"/>
    </row>
    <row r="77" spans="1:3" ht="31.5">
      <c r="A77" s="250"/>
      <c r="B77" s="70" t="s">
        <v>486</v>
      </c>
      <c r="C77" s="144"/>
    </row>
    <row r="78" spans="1:3" ht="15.75">
      <c r="A78" s="250"/>
      <c r="B78" s="70"/>
    </row>
    <row r="79" spans="1:3" ht="15.75">
      <c r="A79" s="251" t="s">
        <v>897</v>
      </c>
      <c r="B79" s="68" t="s">
        <v>973</v>
      </c>
    </row>
    <row r="80" spans="1:3" ht="15.75">
      <c r="A80" s="250"/>
      <c r="B80" s="70" t="s">
        <v>745</v>
      </c>
    </row>
    <row r="81" spans="1:3" ht="15.75">
      <c r="A81" s="250"/>
      <c r="B81" s="70"/>
    </row>
    <row r="82" spans="1:3" ht="15.75">
      <c r="A82" s="251" t="s">
        <v>898</v>
      </c>
      <c r="B82" s="68" t="s">
        <v>974</v>
      </c>
      <c r="C82" s="144"/>
    </row>
    <row r="83" spans="1:3" ht="15.75">
      <c r="A83" s="250"/>
      <c r="B83" s="70" t="s">
        <v>746</v>
      </c>
    </row>
    <row r="84" spans="1:3" ht="15.75">
      <c r="A84" s="250"/>
      <c r="B84" s="70"/>
    </row>
    <row r="85" spans="1:3" ht="47.25">
      <c r="A85" s="250"/>
      <c r="B85" s="70" t="s">
        <v>1088</v>
      </c>
    </row>
    <row r="86" spans="1:3" ht="15.75">
      <c r="A86" s="251" t="s">
        <v>695</v>
      </c>
      <c r="B86" s="68" t="s">
        <v>673</v>
      </c>
      <c r="C86" s="144"/>
    </row>
    <row r="87" spans="1:3" ht="15.75">
      <c r="A87" s="250"/>
      <c r="B87" s="70"/>
    </row>
    <row r="88" spans="1:3" ht="47.25">
      <c r="A88" s="250"/>
      <c r="B88" s="70" t="s">
        <v>1089</v>
      </c>
    </row>
    <row r="89" spans="1:3" ht="15.75">
      <c r="A89" s="250"/>
      <c r="B89" s="70" t="s">
        <v>1090</v>
      </c>
    </row>
    <row r="90" spans="1:3" ht="31.5">
      <c r="A90" s="250"/>
      <c r="B90" s="70" t="s">
        <v>1091</v>
      </c>
    </row>
    <row r="91" spans="1:3" ht="31.5">
      <c r="A91" s="250"/>
      <c r="B91" s="70" t="s">
        <v>1092</v>
      </c>
    </row>
    <row r="92" spans="1:3" ht="15.75">
      <c r="A92" s="250"/>
      <c r="B92" s="70" t="s">
        <v>696</v>
      </c>
    </row>
    <row r="93" spans="1:3" ht="15.75">
      <c r="A93" s="250"/>
      <c r="B93" s="289" t="s">
        <v>697</v>
      </c>
    </row>
    <row r="94" spans="1:3" ht="15.75">
      <c r="A94" s="250"/>
      <c r="B94" s="70"/>
    </row>
    <row r="95" spans="1:3" ht="15.75">
      <c r="A95" s="251" t="s">
        <v>902</v>
      </c>
      <c r="B95" s="68" t="s">
        <v>975</v>
      </c>
    </row>
    <row r="96" spans="1:3" ht="15.75">
      <c r="A96" s="250"/>
      <c r="B96" s="68"/>
    </row>
    <row r="97" spans="1:3" ht="31.5">
      <c r="A97" s="250"/>
      <c r="B97" s="70" t="s">
        <v>1093</v>
      </c>
    </row>
    <row r="98" spans="1:3" ht="15.75">
      <c r="A98" s="250"/>
      <c r="B98" s="70"/>
    </row>
    <row r="99" spans="1:3" ht="15.75">
      <c r="A99" s="250"/>
      <c r="B99" s="70"/>
    </row>
    <row r="100" spans="1:3" ht="15.75">
      <c r="A100" s="250"/>
      <c r="B100" s="70"/>
    </row>
    <row r="101" spans="1:3" ht="15.75">
      <c r="A101" s="250"/>
      <c r="B101" s="70"/>
    </row>
    <row r="102" spans="1:3" ht="15.75">
      <c r="A102" s="250"/>
      <c r="B102" s="70"/>
    </row>
    <row r="103" spans="1:3" ht="15.75">
      <c r="A103" s="250"/>
      <c r="B103" s="70"/>
    </row>
    <row r="104" spans="1:3" ht="15.75">
      <c r="A104" s="250"/>
      <c r="B104" s="70"/>
    </row>
    <row r="105" spans="1:3" ht="15.75">
      <c r="A105" s="250"/>
      <c r="B105" s="70"/>
    </row>
    <row r="106" spans="1:3" ht="18.75">
      <c r="A106" s="250"/>
      <c r="B106" s="69" t="s">
        <v>977</v>
      </c>
    </row>
    <row r="107" spans="1:3" ht="15.75">
      <c r="A107" s="250"/>
      <c r="B107" s="70"/>
    </row>
    <row r="108" spans="1:3" ht="31.5">
      <c r="A108" s="250"/>
      <c r="B108" s="70" t="s">
        <v>111</v>
      </c>
      <c r="C108" s="144"/>
    </row>
    <row r="109" spans="1:3" ht="15.75">
      <c r="A109" s="251" t="s">
        <v>904</v>
      </c>
      <c r="B109" s="68" t="s">
        <v>510</v>
      </c>
    </row>
    <row r="110" spans="1:3" ht="15.75">
      <c r="A110" s="251" t="s">
        <v>64</v>
      </c>
      <c r="B110" s="68" t="s">
        <v>876</v>
      </c>
    </row>
    <row r="111" spans="1:3" ht="15.75">
      <c r="A111" s="250"/>
      <c r="B111" s="70"/>
    </row>
    <row r="112" spans="1:3" ht="31.5">
      <c r="A112" s="250"/>
      <c r="B112" s="70" t="s">
        <v>684</v>
      </c>
      <c r="C112" s="144"/>
    </row>
    <row r="113" spans="1:3" ht="15.75">
      <c r="A113" s="251" t="s">
        <v>67</v>
      </c>
      <c r="B113" s="68" t="s">
        <v>552</v>
      </c>
      <c r="C113" s="144"/>
    </row>
    <row r="114" spans="1:3" ht="15.75">
      <c r="A114" s="250"/>
      <c r="B114" s="70"/>
    </row>
    <row r="115" spans="1:3">
      <c r="A115" s="250"/>
    </row>
    <row r="116" spans="1:3" ht="31.5">
      <c r="A116" s="250"/>
      <c r="B116" s="70" t="s">
        <v>69</v>
      </c>
    </row>
    <row r="117" spans="1:3" ht="15.75">
      <c r="A117" s="250"/>
      <c r="B117" s="70"/>
    </row>
    <row r="118" spans="1:3" ht="31.5">
      <c r="A118" s="252" t="s">
        <v>359</v>
      </c>
      <c r="B118" s="70" t="s">
        <v>555</v>
      </c>
    </row>
    <row r="119" spans="1:3" ht="15.75">
      <c r="A119" s="250"/>
      <c r="B119" s="70"/>
    </row>
    <row r="120" spans="1:3" ht="15.75">
      <c r="A120" s="250"/>
      <c r="B120" s="70"/>
    </row>
    <row r="121" spans="1:3" ht="15.75">
      <c r="A121" s="250"/>
      <c r="B121" s="70"/>
    </row>
    <row r="122" spans="1:3" ht="15.75">
      <c r="A122" s="250"/>
      <c r="B122" s="70"/>
    </row>
    <row r="123" spans="1:3" ht="15.75">
      <c r="A123" s="250"/>
      <c r="B123" s="70"/>
    </row>
    <row r="124" spans="1:3" ht="15.75">
      <c r="A124" s="250"/>
      <c r="B124" s="70"/>
    </row>
    <row r="125" spans="1:3" ht="15.75">
      <c r="A125" s="250"/>
      <c r="B125" s="70"/>
    </row>
    <row r="126" spans="1:3" ht="15.75">
      <c r="A126" s="250"/>
      <c r="B126" s="70"/>
    </row>
    <row r="127" spans="1:3" ht="15.75">
      <c r="A127" s="250"/>
      <c r="B127" s="70"/>
    </row>
    <row r="128" spans="1:3" ht="15.75">
      <c r="A128" s="250"/>
      <c r="B128" s="70"/>
    </row>
    <row r="129" spans="1:2" ht="15.75">
      <c r="A129" s="250"/>
      <c r="B129" s="70"/>
    </row>
    <row r="130" spans="1:2" ht="15.75">
      <c r="A130" s="250"/>
      <c r="B130" s="70"/>
    </row>
    <row r="131" spans="1:2" ht="15.75">
      <c r="A131" s="250"/>
      <c r="B131" s="70"/>
    </row>
    <row r="132" spans="1:2" ht="15.75">
      <c r="A132" s="250"/>
      <c r="B132" s="70"/>
    </row>
    <row r="133" spans="1:2" ht="15.75">
      <c r="A133" s="250"/>
      <c r="B133" s="70"/>
    </row>
    <row r="134" spans="1:2" ht="15.75">
      <c r="A134" s="250"/>
      <c r="B134" s="70"/>
    </row>
    <row r="135" spans="1:2" ht="15.75">
      <c r="A135" s="250"/>
      <c r="B135" s="70" t="s">
        <v>429</v>
      </c>
    </row>
    <row r="136" spans="1:2" ht="31.5">
      <c r="A136" s="250"/>
      <c r="B136" s="70" t="s">
        <v>430</v>
      </c>
    </row>
    <row r="137" spans="1:2" ht="31.5">
      <c r="A137" s="250"/>
      <c r="B137" s="70" t="s">
        <v>431</v>
      </c>
    </row>
    <row r="138" spans="1:2" ht="15.75">
      <c r="A138" s="250"/>
      <c r="B138" s="195" t="s">
        <v>433</v>
      </c>
    </row>
    <row r="139" spans="1:2" ht="15.75">
      <c r="A139" s="250"/>
      <c r="B139" s="70" t="s">
        <v>432</v>
      </c>
    </row>
    <row r="140" spans="1:2" ht="31.5">
      <c r="A140" s="250"/>
      <c r="B140" s="70" t="s">
        <v>434</v>
      </c>
    </row>
    <row r="141" spans="1:2" ht="15.75">
      <c r="A141" s="253" t="s">
        <v>359</v>
      </c>
      <c r="B141" s="68" t="s">
        <v>553</v>
      </c>
    </row>
    <row r="142" spans="1:2" ht="15.75">
      <c r="A142" s="251" t="s">
        <v>360</v>
      </c>
      <c r="B142" s="68" t="s">
        <v>554</v>
      </c>
    </row>
    <row r="143" spans="1:2" ht="15.75">
      <c r="A143" s="250"/>
      <c r="B143" s="70"/>
    </row>
    <row r="144" spans="1:2" ht="31.5">
      <c r="A144" s="250"/>
      <c r="B144" s="70" t="s">
        <v>503</v>
      </c>
    </row>
    <row r="145" spans="1:2" ht="31.5">
      <c r="A145" s="250"/>
      <c r="B145" s="70" t="s">
        <v>435</v>
      </c>
    </row>
    <row r="146" spans="1:2" ht="15.75">
      <c r="A146" s="250"/>
      <c r="B146" s="70"/>
    </row>
    <row r="147" spans="1:2" ht="31.5">
      <c r="A147" s="3" t="s">
        <v>687</v>
      </c>
      <c r="B147" s="70" t="s">
        <v>1086</v>
      </c>
    </row>
    <row r="148" spans="1:2" ht="31.5">
      <c r="A148" s="250"/>
      <c r="B148" s="70" t="s">
        <v>571</v>
      </c>
    </row>
    <row r="149" spans="1:2" ht="15.75">
      <c r="A149" s="250"/>
      <c r="B149" s="70"/>
    </row>
    <row r="150" spans="1:2" ht="15.75">
      <c r="A150" s="250"/>
      <c r="B150" s="70"/>
    </row>
    <row r="151" spans="1:2" ht="15.75">
      <c r="A151" s="250"/>
      <c r="B151" s="70"/>
    </row>
    <row r="152" spans="1:2" ht="15.75">
      <c r="A152" s="250"/>
      <c r="B152" s="70"/>
    </row>
    <row r="153" spans="1:2" ht="15.75">
      <c r="A153" s="250"/>
      <c r="B153" s="70"/>
    </row>
    <row r="154" spans="1:2" ht="15.75">
      <c r="A154" s="250"/>
      <c r="B154" s="70"/>
    </row>
    <row r="155" spans="1:2" ht="15.75">
      <c r="A155" s="250"/>
      <c r="B155" s="70"/>
    </row>
    <row r="156" spans="1:2" ht="15.75">
      <c r="A156" s="250"/>
      <c r="B156" s="70"/>
    </row>
    <row r="157" spans="1:2" ht="15.75">
      <c r="A157" s="250"/>
      <c r="B157" s="70"/>
    </row>
    <row r="158" spans="1:2" ht="15.75">
      <c r="A158" s="250"/>
      <c r="B158" s="70"/>
    </row>
    <row r="159" spans="1:2" ht="15.75">
      <c r="A159" s="250"/>
      <c r="B159" s="70"/>
    </row>
    <row r="160" spans="1:2" ht="15.75">
      <c r="A160" s="250"/>
      <c r="B160" s="70"/>
    </row>
    <row r="161" spans="1:2" ht="15.75">
      <c r="A161" s="250"/>
      <c r="B161" s="70"/>
    </row>
    <row r="162" spans="1:2" ht="15.75">
      <c r="A162" s="250"/>
      <c r="B162" s="70"/>
    </row>
    <row r="163" spans="1:2" ht="15.75">
      <c r="A163" s="250"/>
      <c r="B163" s="70"/>
    </row>
    <row r="164" spans="1:2" ht="15.75">
      <c r="A164" s="250"/>
      <c r="B164" s="70"/>
    </row>
    <row r="165" spans="1:2" ht="15.75">
      <c r="A165" s="250"/>
      <c r="B165" s="70"/>
    </row>
    <row r="166" spans="1:2" ht="15.75">
      <c r="A166" s="250"/>
      <c r="B166" s="70"/>
    </row>
    <row r="167" spans="1:2" ht="15.75">
      <c r="A167" s="250"/>
      <c r="B167" s="70"/>
    </row>
    <row r="168" spans="1:2" ht="15.75">
      <c r="A168" s="250"/>
      <c r="B168" s="70"/>
    </row>
    <row r="169" spans="1:2" ht="15.75">
      <c r="A169" s="250"/>
      <c r="B169" s="70"/>
    </row>
    <row r="170" spans="1:2" ht="15.75">
      <c r="A170" s="250"/>
      <c r="B170" s="70"/>
    </row>
    <row r="171" spans="1:2" ht="15.75">
      <c r="A171" s="250"/>
      <c r="B171" s="70"/>
    </row>
    <row r="172" spans="1:2" ht="15.75">
      <c r="A172" s="250"/>
      <c r="B172" s="70"/>
    </row>
    <row r="173" spans="1:2" ht="15.75">
      <c r="A173" s="250"/>
      <c r="B173" s="70"/>
    </row>
    <row r="174" spans="1:2" ht="15.75">
      <c r="A174" s="250"/>
      <c r="B174" s="70"/>
    </row>
    <row r="175" spans="1:2" ht="15.75">
      <c r="A175" s="250"/>
      <c r="B175" s="70"/>
    </row>
    <row r="176" spans="1:2" ht="15.75">
      <c r="A176" s="250"/>
      <c r="B176" s="70" t="s">
        <v>573</v>
      </c>
    </row>
    <row r="177" spans="1:2" ht="15.75">
      <c r="A177" s="250"/>
      <c r="B177" s="70"/>
    </row>
    <row r="178" spans="1:2" ht="31.5">
      <c r="A178" s="250"/>
      <c r="B178" s="70" t="s">
        <v>574</v>
      </c>
    </row>
    <row r="179" spans="1:2" ht="15.75">
      <c r="A179" s="250"/>
      <c r="B179" s="70"/>
    </row>
    <row r="180" spans="1:2" ht="31.5">
      <c r="A180" s="250"/>
      <c r="B180" s="70" t="s">
        <v>406</v>
      </c>
    </row>
    <row r="181" spans="1:2" ht="15.75">
      <c r="A181" s="250"/>
      <c r="B181" s="70"/>
    </row>
    <row r="182" spans="1:2" ht="15.75">
      <c r="A182" s="250"/>
      <c r="B182" s="70"/>
    </row>
    <row r="183" spans="1:2" ht="15.75">
      <c r="A183" s="250"/>
      <c r="B183" s="70"/>
    </row>
    <row r="184" spans="1:2" ht="15.75">
      <c r="A184" s="250"/>
      <c r="B184" s="70"/>
    </row>
    <row r="185" spans="1:2" ht="15.75">
      <c r="A185" s="250"/>
      <c r="B185" s="70"/>
    </row>
    <row r="186" spans="1:2" ht="15.75">
      <c r="A186" s="250"/>
      <c r="B186" s="70"/>
    </row>
    <row r="187" spans="1:2" ht="15.75">
      <c r="A187" s="250"/>
      <c r="B187" s="70"/>
    </row>
    <row r="188" spans="1:2" ht="15.75">
      <c r="A188" s="250"/>
      <c r="B188" s="70"/>
    </row>
    <row r="189" spans="1:2" ht="15.75">
      <c r="A189" s="250"/>
      <c r="B189" s="70"/>
    </row>
    <row r="190" spans="1:2" ht="15.75">
      <c r="A190" s="250"/>
      <c r="B190" s="70"/>
    </row>
    <row r="191" spans="1:2" ht="63">
      <c r="A191" s="3" t="s">
        <v>688</v>
      </c>
      <c r="B191" s="70" t="s">
        <v>407</v>
      </c>
    </row>
    <row r="192" spans="1:2" ht="15.75">
      <c r="A192" s="250"/>
      <c r="B192" s="70"/>
    </row>
    <row r="193" spans="1:2" ht="15.75">
      <c r="A193" s="250"/>
      <c r="B193" s="70"/>
    </row>
    <row r="194" spans="1:2" ht="15.75">
      <c r="A194" s="250"/>
      <c r="B194" s="70"/>
    </row>
    <row r="195" spans="1:2" ht="15.75">
      <c r="A195" s="250"/>
      <c r="B195" s="70"/>
    </row>
    <row r="196" spans="1:2" ht="15.75">
      <c r="A196" s="250"/>
      <c r="B196" s="70"/>
    </row>
    <row r="197" spans="1:2" ht="15.75">
      <c r="A197" s="250"/>
      <c r="B197" s="70"/>
    </row>
    <row r="198" spans="1:2" ht="15.75">
      <c r="A198" s="250"/>
      <c r="B198" s="70"/>
    </row>
    <row r="199" spans="1:2" ht="15.75">
      <c r="A199" s="250"/>
      <c r="B199" s="70"/>
    </row>
    <row r="200" spans="1:2" ht="15.75">
      <c r="A200" s="250"/>
      <c r="B200" s="70"/>
    </row>
    <row r="201" spans="1:2" ht="15.75">
      <c r="A201" s="250"/>
      <c r="B201" s="70"/>
    </row>
    <row r="202" spans="1:2" ht="15.75">
      <c r="A202" s="250"/>
      <c r="B202" s="70"/>
    </row>
    <row r="203" spans="1:2" ht="15.75">
      <c r="A203" s="250"/>
      <c r="B203" s="70"/>
    </row>
    <row r="204" spans="1:2" ht="15.75">
      <c r="A204" s="250"/>
      <c r="B204" s="70"/>
    </row>
    <row r="205" spans="1:2" ht="15.75">
      <c r="A205" s="250"/>
      <c r="B205" s="70"/>
    </row>
    <row r="206" spans="1:2" ht="15.75">
      <c r="A206" s="250"/>
      <c r="B206" s="70"/>
    </row>
    <row r="207" spans="1:2" ht="15.75">
      <c r="A207" s="250"/>
      <c r="B207" s="70"/>
    </row>
    <row r="208" spans="1:2" ht="15.75">
      <c r="A208" s="250"/>
      <c r="B208" s="70"/>
    </row>
    <row r="209" spans="1:2" ht="15.75">
      <c r="A209" s="250"/>
      <c r="B209" s="70"/>
    </row>
    <row r="210" spans="1:2" ht="15.75">
      <c r="A210" s="250"/>
      <c r="B210" s="70"/>
    </row>
    <row r="211" spans="1:2" ht="15.75">
      <c r="A211" s="250"/>
      <c r="B211" s="70"/>
    </row>
    <row r="212" spans="1:2" ht="15.75">
      <c r="A212" s="250"/>
      <c r="B212" s="70"/>
    </row>
    <row r="213" spans="1:2" ht="15.75">
      <c r="A213" s="250"/>
      <c r="B213" s="70"/>
    </row>
    <row r="214" spans="1:2" ht="15.75">
      <c r="A214" s="250"/>
      <c r="B214" s="70"/>
    </row>
    <row r="215" spans="1:2" ht="15.75">
      <c r="A215" s="250"/>
      <c r="B215" s="70"/>
    </row>
    <row r="216" spans="1:2" ht="15.75">
      <c r="A216" s="250"/>
      <c r="B216" s="70"/>
    </row>
    <row r="217" spans="1:2" ht="15.75">
      <c r="A217" s="250"/>
      <c r="B217" s="70"/>
    </row>
    <row r="218" spans="1:2" ht="18.75">
      <c r="A218" s="250"/>
      <c r="B218" s="69" t="s">
        <v>202</v>
      </c>
    </row>
    <row r="219" spans="1:2" ht="15.75">
      <c r="A219" s="250"/>
      <c r="B219" s="70"/>
    </row>
    <row r="220" spans="1:2">
      <c r="A220" s="250"/>
      <c r="B220" s="144" t="s">
        <v>410</v>
      </c>
    </row>
    <row r="221" spans="1:2">
      <c r="A221" s="250"/>
      <c r="B221" s="144"/>
    </row>
    <row r="222" spans="1:2">
      <c r="A222" s="250"/>
      <c r="B222" s="144" t="s">
        <v>478</v>
      </c>
    </row>
    <row r="223" spans="1:2" ht="15.75">
      <c r="A223" s="3" t="s">
        <v>608</v>
      </c>
      <c r="B223" s="196" t="s">
        <v>479</v>
      </c>
    </row>
    <row r="224" spans="1:2">
      <c r="A224" s="250"/>
    </row>
    <row r="225" spans="1:2" ht="15.75">
      <c r="A225" s="250"/>
      <c r="B225" s="70" t="s">
        <v>349</v>
      </c>
    </row>
    <row r="226" spans="1:2" ht="31.5">
      <c r="A226" s="250"/>
      <c r="B226" s="70" t="s">
        <v>1068</v>
      </c>
    </row>
    <row r="227" spans="1:2" ht="15.75">
      <c r="A227" s="3" t="s">
        <v>836</v>
      </c>
      <c r="B227" s="68" t="s">
        <v>1067</v>
      </c>
    </row>
    <row r="228" spans="1:2">
      <c r="A228" s="250"/>
      <c r="B228" s="144"/>
    </row>
    <row r="229" spans="1:2" ht="63">
      <c r="A229" s="250"/>
      <c r="B229" s="70" t="s">
        <v>1069</v>
      </c>
    </row>
    <row r="230" spans="1:2" ht="15.75">
      <c r="A230" s="250"/>
      <c r="B230" s="70"/>
    </row>
    <row r="231" spans="1:2" ht="15.75">
      <c r="A231" s="250"/>
      <c r="B231" s="70"/>
    </row>
    <row r="232" spans="1:2" ht="15.75">
      <c r="A232" s="250"/>
      <c r="B232" s="70"/>
    </row>
    <row r="233" spans="1:2" ht="15.75">
      <c r="A233" s="250"/>
      <c r="B233" s="70"/>
    </row>
    <row r="234" spans="1:2" ht="15.75">
      <c r="A234" s="250"/>
      <c r="B234" s="70"/>
    </row>
    <row r="235" spans="1:2" ht="15.75">
      <c r="A235" s="250"/>
      <c r="B235" s="70"/>
    </row>
    <row r="236" spans="1:2" ht="15.75">
      <c r="A236" s="250"/>
      <c r="B236" s="70"/>
    </row>
    <row r="237" spans="1:2" ht="15.75">
      <c r="A237" s="250"/>
      <c r="B237" s="70" t="s">
        <v>1071</v>
      </c>
    </row>
    <row r="238" spans="1:2" ht="15.75">
      <c r="A238" s="250"/>
      <c r="B238" s="70"/>
    </row>
    <row r="239" spans="1:2" ht="31.5">
      <c r="A239" s="250"/>
      <c r="B239" s="70" t="s">
        <v>1072</v>
      </c>
    </row>
    <row r="240" spans="1:2" ht="31.5">
      <c r="A240" s="250"/>
      <c r="B240" s="70" t="s">
        <v>6</v>
      </c>
    </row>
    <row r="241" spans="1:2" ht="15.75">
      <c r="A241" s="3" t="s">
        <v>837</v>
      </c>
      <c r="B241" s="68" t="s">
        <v>1073</v>
      </c>
    </row>
    <row r="242" spans="1:2" ht="15.75">
      <c r="A242" s="3" t="s">
        <v>838</v>
      </c>
      <c r="B242" s="68" t="s">
        <v>1074</v>
      </c>
    </row>
    <row r="243" spans="1:2" ht="15.75">
      <c r="A243" s="3" t="s">
        <v>990</v>
      </c>
      <c r="B243" s="68" t="s">
        <v>991</v>
      </c>
    </row>
    <row r="244" spans="1:2" ht="15.75">
      <c r="A244" s="250"/>
      <c r="B244" s="70"/>
    </row>
    <row r="245" spans="1:2" ht="15.75">
      <c r="A245" s="3" t="s">
        <v>240</v>
      </c>
      <c r="B245" s="68" t="s">
        <v>8</v>
      </c>
    </row>
    <row r="246" spans="1:2" ht="15.75">
      <c r="A246" s="250"/>
      <c r="B246" s="70"/>
    </row>
    <row r="247" spans="1:2" ht="15.75">
      <c r="A247" s="250"/>
      <c r="B247" s="70"/>
    </row>
    <row r="248" spans="1:2" ht="18.75">
      <c r="A248" s="250"/>
      <c r="B248" s="69" t="s">
        <v>664</v>
      </c>
    </row>
    <row r="249" spans="1:2" ht="15.75">
      <c r="A249" s="250"/>
      <c r="B249" s="70"/>
    </row>
    <row r="250" spans="1:2">
      <c r="A250" s="250"/>
      <c r="B250" s="144" t="s">
        <v>669</v>
      </c>
    </row>
    <row r="251" spans="1:2" ht="15.75">
      <c r="A251" s="3" t="s">
        <v>689</v>
      </c>
      <c r="B251" s="196" t="s">
        <v>334</v>
      </c>
    </row>
    <row r="252" spans="1:2" ht="15.75">
      <c r="A252" s="250"/>
      <c r="B252" s="70"/>
    </row>
    <row r="253" spans="1:2">
      <c r="A253" s="250"/>
      <c r="B253" s="144" t="s">
        <v>665</v>
      </c>
    </row>
    <row r="254" spans="1:2" ht="30">
      <c r="A254" s="250"/>
      <c r="B254" s="201" t="s">
        <v>501</v>
      </c>
    </row>
    <row r="255" spans="1:2">
      <c r="A255" s="250"/>
    </row>
    <row r="256" spans="1:2" ht="15.75">
      <c r="A256" s="3" t="s">
        <v>327</v>
      </c>
      <c r="B256" s="68" t="s">
        <v>1021</v>
      </c>
    </row>
    <row r="257" spans="1:2">
      <c r="A257" s="250"/>
    </row>
    <row r="258" spans="1:2" ht="30">
      <c r="A258" s="250"/>
      <c r="B258" s="201" t="s">
        <v>1025</v>
      </c>
    </row>
    <row r="259" spans="1:2">
      <c r="A259" s="250"/>
      <c r="B259" s="201" t="s">
        <v>1023</v>
      </c>
    </row>
    <row r="260" spans="1:2">
      <c r="A260" s="250"/>
      <c r="B260" s="201" t="s">
        <v>1024</v>
      </c>
    </row>
    <row r="261" spans="1:2">
      <c r="A261" s="250"/>
      <c r="B261" s="201"/>
    </row>
    <row r="262" spans="1:2" ht="15.75">
      <c r="A262" s="250"/>
      <c r="B262" s="68" t="s">
        <v>1035</v>
      </c>
    </row>
    <row r="263" spans="1:2">
      <c r="A263" s="250"/>
      <c r="B263" s="201"/>
    </row>
    <row r="264" spans="1:2" ht="60">
      <c r="A264" s="250"/>
      <c r="B264" s="201" t="s">
        <v>556</v>
      </c>
    </row>
    <row r="265" spans="1:2">
      <c r="A265" s="250"/>
    </row>
    <row r="266" spans="1:2" ht="30">
      <c r="A266" s="250"/>
      <c r="B266" s="201" t="s">
        <v>557</v>
      </c>
    </row>
    <row r="267" spans="1:2">
      <c r="A267" s="250"/>
      <c r="B267" s="201"/>
    </row>
    <row r="268" spans="1:2">
      <c r="A268" s="3" t="s">
        <v>992</v>
      </c>
      <c r="B268" s="201" t="s">
        <v>558</v>
      </c>
    </row>
    <row r="269" spans="1:2" ht="15.75">
      <c r="A269" s="250"/>
      <c r="B269" s="241" t="s">
        <v>559</v>
      </c>
    </row>
    <row r="270" spans="1:2">
      <c r="A270" s="250"/>
      <c r="B270" s="201"/>
    </row>
    <row r="271" spans="1:2" ht="30">
      <c r="A271" s="250"/>
      <c r="B271" s="201" t="s">
        <v>993</v>
      </c>
    </row>
    <row r="272" spans="1:2" ht="45">
      <c r="A272" s="250"/>
      <c r="B272" s="201" t="s">
        <v>560</v>
      </c>
    </row>
    <row r="273" spans="1:2">
      <c r="A273" s="250"/>
    </row>
    <row r="274" spans="1:2">
      <c r="A274" s="250"/>
    </row>
    <row r="275" spans="1:2">
      <c r="A275" s="250"/>
      <c r="B275" s="1">
        <f>SUM(B273:D273)</f>
        <v>0</v>
      </c>
    </row>
    <row r="276" spans="1:2" ht="15.75">
      <c r="A276" s="250"/>
      <c r="B276" s="70"/>
    </row>
    <row r="277" spans="1:2" ht="15.75">
      <c r="A277" s="250"/>
      <c r="B277" s="70"/>
    </row>
    <row r="278" spans="1:2" ht="15.75">
      <c r="A278" s="250"/>
      <c r="B278" s="70"/>
    </row>
    <row r="279" spans="1:2" ht="15.75">
      <c r="A279" s="250"/>
      <c r="B279" s="70"/>
    </row>
    <row r="280" spans="1:2" ht="15.75">
      <c r="A280" s="250"/>
      <c r="B280" s="70"/>
    </row>
    <row r="281" spans="1:2" ht="15.75">
      <c r="A281" s="250"/>
      <c r="B281" s="70"/>
    </row>
    <row r="282" spans="1:2" ht="15.75">
      <c r="A282" s="250"/>
      <c r="B282" s="70"/>
    </row>
    <row r="283" spans="1:2" ht="15.75">
      <c r="A283" s="250"/>
      <c r="B283" s="70"/>
    </row>
    <row r="284" spans="1:2" ht="15.75">
      <c r="A284" s="250"/>
      <c r="B284" s="70"/>
    </row>
    <row r="285" spans="1:2" ht="15.75">
      <c r="A285" s="250"/>
      <c r="B285" s="70"/>
    </row>
    <row r="286" spans="1:2" ht="15.75">
      <c r="A286" s="250"/>
      <c r="B286" s="70"/>
    </row>
    <row r="287" spans="1:2" ht="15.75">
      <c r="A287" s="250"/>
      <c r="B287" s="70"/>
    </row>
    <row r="288" spans="1:2">
      <c r="A288" s="250"/>
      <c r="B288" s="144" t="s">
        <v>667</v>
      </c>
    </row>
    <row r="289" spans="1:2" ht="15.75">
      <c r="A289" s="250"/>
      <c r="B289" s="70"/>
    </row>
    <row r="290" spans="1:2" ht="15.75">
      <c r="A290" s="250"/>
      <c r="B290" s="70"/>
    </row>
    <row r="291" spans="1:2" ht="18.75">
      <c r="A291" s="250"/>
      <c r="B291" s="69" t="s">
        <v>471</v>
      </c>
    </row>
    <row r="292" spans="1:2" ht="15.75">
      <c r="A292" s="250"/>
      <c r="B292" s="70"/>
    </row>
    <row r="293" spans="1:2" ht="31.5">
      <c r="A293" s="250"/>
      <c r="B293" s="70" t="s">
        <v>561</v>
      </c>
    </row>
    <row r="294" spans="1:2" ht="15.75">
      <c r="A294" s="250"/>
      <c r="B294" s="70"/>
    </row>
    <row r="295" spans="1:2" ht="63">
      <c r="A295" s="250"/>
      <c r="B295" s="70" t="s">
        <v>562</v>
      </c>
    </row>
    <row r="296" spans="1:2" ht="15.75">
      <c r="A296" s="250"/>
      <c r="B296" s="68" t="s">
        <v>563</v>
      </c>
    </row>
    <row r="297" spans="1:2" ht="15.75">
      <c r="A297" s="250"/>
      <c r="B297" s="70"/>
    </row>
    <row r="298" spans="1:2" ht="15.75">
      <c r="A298" s="250"/>
      <c r="B298" s="70" t="s">
        <v>840</v>
      </c>
    </row>
    <row r="299" spans="1:2" ht="47.25">
      <c r="A299" s="250"/>
      <c r="B299" s="70" t="s">
        <v>843</v>
      </c>
    </row>
    <row r="300" spans="1:2" ht="15.75">
      <c r="A300" s="3" t="s">
        <v>842</v>
      </c>
      <c r="B300" s="68" t="s">
        <v>943</v>
      </c>
    </row>
    <row r="301" spans="1:2">
      <c r="A301" s="250"/>
    </row>
    <row r="302" spans="1:2">
      <c r="A302" s="250"/>
    </row>
    <row r="303" spans="1:2" ht="45">
      <c r="A303" s="250"/>
      <c r="B303" s="201" t="s">
        <v>945</v>
      </c>
    </row>
    <row r="304" spans="1:2" ht="60">
      <c r="A304" s="3" t="s">
        <v>995</v>
      </c>
      <c r="B304" s="201" t="s">
        <v>948</v>
      </c>
    </row>
    <row r="305" spans="1:11">
      <c r="A305" s="250"/>
      <c r="B305" s="201"/>
    </row>
    <row r="306" spans="1:11" ht="15.75">
      <c r="A306" s="250"/>
      <c r="B306" s="68" t="s">
        <v>946</v>
      </c>
      <c r="C306"/>
    </row>
    <row r="307" spans="1:11">
      <c r="A307" s="250"/>
      <c r="B307" s="134"/>
      <c r="C307"/>
    </row>
    <row r="308" spans="1:11">
      <c r="A308" s="250"/>
      <c r="B308" s="201" t="s">
        <v>947</v>
      </c>
      <c r="C308"/>
    </row>
    <row r="309" spans="1:11">
      <c r="A309" s="250"/>
      <c r="B309" s="201" t="s">
        <v>949</v>
      </c>
      <c r="C309"/>
    </row>
    <row r="310" spans="1:11" ht="31.5">
      <c r="A310" s="250"/>
      <c r="B310" s="70" t="s">
        <v>950</v>
      </c>
      <c r="C310"/>
    </row>
    <row r="311" spans="1:11">
      <c r="A311" s="250"/>
      <c r="B311" s="201"/>
      <c r="C311" s="201"/>
      <c r="D311" s="201"/>
      <c r="E311" s="201"/>
      <c r="F311" s="201"/>
      <c r="G311" s="201"/>
      <c r="H311" s="201"/>
      <c r="I311" s="201"/>
      <c r="J311" s="201"/>
      <c r="K311" s="201"/>
    </row>
    <row r="312" spans="1:11">
      <c r="A312" s="250"/>
      <c r="B312" s="201"/>
      <c r="C312" s="201"/>
      <c r="D312" s="201"/>
      <c r="E312" s="201"/>
      <c r="F312" s="201"/>
      <c r="G312" s="201"/>
      <c r="H312" s="201"/>
      <c r="I312" s="201"/>
      <c r="J312" s="201"/>
      <c r="K312" s="201"/>
    </row>
    <row r="313" spans="1:11">
      <c r="A313" s="250"/>
      <c r="B313" s="201"/>
      <c r="C313" s="201"/>
      <c r="D313" s="201"/>
      <c r="E313" s="201"/>
      <c r="F313" s="201"/>
      <c r="G313" s="201"/>
      <c r="H313" s="201"/>
      <c r="I313" s="201"/>
      <c r="J313" s="201"/>
      <c r="K313" s="201"/>
    </row>
    <row r="314" spans="1:11">
      <c r="A314" s="250"/>
      <c r="B314" s="201"/>
      <c r="C314" s="201"/>
      <c r="D314" s="201"/>
      <c r="E314" s="201"/>
      <c r="F314" s="201"/>
      <c r="G314" s="201"/>
      <c r="H314" s="201"/>
      <c r="I314" s="201"/>
      <c r="J314" s="201"/>
      <c r="K314" s="201"/>
    </row>
    <row r="315" spans="1:11">
      <c r="A315" s="250"/>
      <c r="B315" s="201"/>
      <c r="C315" s="201"/>
      <c r="D315" s="201"/>
      <c r="E315" s="201"/>
      <c r="F315" s="201"/>
      <c r="G315" s="201"/>
      <c r="H315" s="201"/>
      <c r="I315" s="201"/>
      <c r="J315" s="201"/>
      <c r="K315" s="201"/>
    </row>
    <row r="316" spans="1:11">
      <c r="A316" s="250"/>
      <c r="B316" s="201"/>
      <c r="C316" s="201"/>
      <c r="D316" s="201"/>
      <c r="E316" s="201"/>
      <c r="F316" s="201"/>
      <c r="G316" s="201"/>
      <c r="H316" s="201"/>
      <c r="I316" s="201"/>
      <c r="J316" s="201"/>
      <c r="K316" s="201"/>
    </row>
    <row r="317" spans="1:11">
      <c r="A317" s="250"/>
      <c r="B317" s="201"/>
      <c r="C317" s="201"/>
      <c r="D317" s="201"/>
      <c r="E317" s="201"/>
      <c r="F317" s="201"/>
      <c r="G317" s="201"/>
      <c r="H317" s="201"/>
      <c r="I317" s="201"/>
      <c r="J317" s="201"/>
      <c r="K317" s="201"/>
    </row>
    <row r="318" spans="1:11">
      <c r="A318" s="250"/>
      <c r="B318" s="201"/>
      <c r="C318" s="201"/>
      <c r="D318" s="201"/>
      <c r="E318" s="201"/>
      <c r="F318" s="201"/>
      <c r="G318" s="201"/>
      <c r="H318" s="201"/>
      <c r="I318" s="201"/>
      <c r="J318" s="201"/>
      <c r="K318" s="201"/>
    </row>
    <row r="319" spans="1:11">
      <c r="A319" s="250"/>
      <c r="B319" s="201"/>
      <c r="C319" s="201"/>
      <c r="D319" s="201"/>
      <c r="E319" s="201"/>
      <c r="F319" s="201"/>
      <c r="G319" s="201"/>
      <c r="H319" s="201"/>
      <c r="I319" s="201"/>
      <c r="J319" s="201"/>
      <c r="K319" s="201"/>
    </row>
    <row r="320" spans="1:11">
      <c r="A320" s="250"/>
      <c r="B320" s="201"/>
      <c r="C320" s="201"/>
      <c r="D320" s="201"/>
      <c r="E320" s="201"/>
      <c r="F320" s="201"/>
      <c r="G320" s="201"/>
      <c r="H320" s="201"/>
      <c r="I320" s="201"/>
      <c r="J320" s="201"/>
      <c r="K320" s="201"/>
    </row>
    <row r="321" spans="1:11">
      <c r="A321" s="250"/>
      <c r="B321" s="201"/>
      <c r="C321" s="201"/>
      <c r="D321" s="201"/>
      <c r="E321" s="201"/>
      <c r="F321" s="201"/>
      <c r="G321" s="201"/>
      <c r="H321" s="201"/>
      <c r="I321" s="201"/>
      <c r="J321" s="201"/>
      <c r="K321" s="201"/>
    </row>
    <row r="322" spans="1:11">
      <c r="A322" s="250"/>
      <c r="B322" s="201"/>
      <c r="C322" s="201"/>
      <c r="D322" s="201"/>
      <c r="E322" s="201"/>
      <c r="F322" s="201"/>
      <c r="G322" s="201"/>
      <c r="H322" s="201"/>
      <c r="I322" s="201"/>
      <c r="J322" s="201"/>
      <c r="K322" s="201"/>
    </row>
    <row r="323" spans="1:11">
      <c r="A323" s="250"/>
      <c r="B323" s="201"/>
      <c r="C323" s="201"/>
      <c r="D323" s="201"/>
      <c r="E323" s="201"/>
      <c r="F323" s="201"/>
      <c r="G323" s="201"/>
      <c r="H323" s="201"/>
      <c r="I323" s="201"/>
      <c r="J323" s="201"/>
      <c r="K323" s="201"/>
    </row>
    <row r="324" spans="1:11" ht="30">
      <c r="A324" s="250"/>
      <c r="B324" s="201" t="s">
        <v>512</v>
      </c>
      <c r="C324" s="201"/>
      <c r="D324" s="201"/>
      <c r="E324" s="201"/>
      <c r="F324" s="201"/>
      <c r="G324" s="201"/>
      <c r="H324" s="201"/>
      <c r="I324" s="201"/>
      <c r="J324" s="201"/>
      <c r="K324" s="201"/>
    </row>
    <row r="325" spans="1:11" ht="30">
      <c r="A325" s="250"/>
      <c r="B325" s="201" t="s">
        <v>881</v>
      </c>
      <c r="C325" s="201"/>
      <c r="D325" s="201"/>
      <c r="E325" s="201"/>
      <c r="F325" s="201"/>
      <c r="G325" s="201"/>
      <c r="H325" s="201"/>
      <c r="I325" s="201"/>
      <c r="J325" s="201"/>
      <c r="K325" s="201"/>
    </row>
    <row r="326" spans="1:11" ht="30">
      <c r="A326" s="250"/>
      <c r="B326" s="201" t="s">
        <v>870</v>
      </c>
      <c r="C326" s="201"/>
      <c r="D326" s="201"/>
      <c r="E326" s="201"/>
      <c r="F326" s="201"/>
      <c r="G326" s="201"/>
      <c r="H326" s="201"/>
      <c r="I326" s="201"/>
      <c r="J326" s="201"/>
      <c r="K326" s="201"/>
    </row>
    <row r="327" spans="1:11">
      <c r="A327" s="250"/>
      <c r="B327" s="201"/>
      <c r="C327" s="201"/>
      <c r="D327" s="201"/>
      <c r="E327" s="201"/>
      <c r="F327" s="201"/>
      <c r="G327" s="201"/>
      <c r="H327" s="201"/>
      <c r="I327" s="201"/>
      <c r="J327" s="201"/>
      <c r="K327" s="201"/>
    </row>
    <row r="328" spans="1:11" ht="18">
      <c r="A328" s="254" t="s">
        <v>703</v>
      </c>
      <c r="B328" s="68" t="s">
        <v>495</v>
      </c>
    </row>
    <row r="329" spans="1:11" ht="15.75">
      <c r="A329" s="250"/>
      <c r="B329" s="70"/>
    </row>
    <row r="330" spans="1:11" ht="15.75">
      <c r="A330" s="250"/>
      <c r="B330" s="70"/>
    </row>
    <row r="331" spans="1:11" ht="18.75">
      <c r="A331" s="250"/>
      <c r="B331" s="69" t="s">
        <v>701</v>
      </c>
    </row>
    <row r="332" spans="1:11" ht="15.75">
      <c r="A332" s="250"/>
      <c r="B332" s="70"/>
    </row>
    <row r="333" spans="1:11" ht="47.25">
      <c r="A333" s="250"/>
      <c r="B333" s="70" t="s">
        <v>796</v>
      </c>
    </row>
    <row r="334" spans="1:11" ht="15.75">
      <c r="A334" s="250"/>
      <c r="B334" s="70"/>
    </row>
    <row r="335" spans="1:11" ht="15.75">
      <c r="A335" s="250"/>
      <c r="B335" s="70" t="s">
        <v>797</v>
      </c>
    </row>
    <row r="336" spans="1:11" ht="15.75">
      <c r="A336" s="254" t="s">
        <v>702</v>
      </c>
      <c r="B336" s="206" t="s">
        <v>798</v>
      </c>
    </row>
    <row r="337" spans="1:2" ht="34.5">
      <c r="A337" s="250"/>
      <c r="B337" s="70" t="s">
        <v>944</v>
      </c>
    </row>
    <row r="338" spans="1:2" ht="15.75">
      <c r="A338" s="250"/>
      <c r="B338" s="70"/>
    </row>
    <row r="339" spans="1:2" ht="15.75">
      <c r="A339" s="250"/>
      <c r="B339" s="70" t="s">
        <v>704</v>
      </c>
    </row>
    <row r="340" spans="1:2" ht="47.25">
      <c r="A340" s="250"/>
      <c r="B340" s="70" t="s">
        <v>705</v>
      </c>
    </row>
    <row r="341" spans="1:2" ht="15.75">
      <c r="A341" s="250"/>
      <c r="B341" s="70"/>
    </row>
    <row r="342" spans="1:2" ht="15.75">
      <c r="A342" s="250"/>
      <c r="B342" s="70"/>
    </row>
    <row r="343" spans="1:2" ht="15.75">
      <c r="A343" s="250"/>
      <c r="B343" s="70"/>
    </row>
    <row r="344" spans="1:2" ht="15.75">
      <c r="A344" s="250"/>
      <c r="B344" s="70"/>
    </row>
    <row r="345" spans="1:2" ht="15.75">
      <c r="A345" s="250"/>
      <c r="B345" s="70"/>
    </row>
    <row r="346" spans="1:2" ht="15.75">
      <c r="A346" s="250"/>
      <c r="B346" s="70"/>
    </row>
    <row r="347" spans="1:2" ht="15.75">
      <c r="A347" s="250"/>
      <c r="B347" s="70"/>
    </row>
    <row r="348" spans="1:2" ht="15.75">
      <c r="A348" s="250"/>
      <c r="B348" s="70"/>
    </row>
    <row r="349" spans="1:2" ht="15.75">
      <c r="A349" s="250"/>
      <c r="B349" s="70"/>
    </row>
    <row r="350" spans="1:2" ht="15.75">
      <c r="A350" s="250"/>
      <c r="B350" s="70"/>
    </row>
    <row r="351" spans="1:2" ht="15.75">
      <c r="A351" s="250"/>
      <c r="B351" s="70"/>
    </row>
    <row r="352" spans="1:2" ht="15.75">
      <c r="A352" s="250"/>
      <c r="B352" s="70"/>
    </row>
    <row r="353" spans="1:2" ht="15.75">
      <c r="A353" s="250"/>
      <c r="B353" s="70"/>
    </row>
    <row r="354" spans="1:2" ht="15.75">
      <c r="A354" s="250"/>
      <c r="B354" s="70"/>
    </row>
    <row r="355" spans="1:2" ht="31.5">
      <c r="A355" s="250"/>
      <c r="B355" s="70" t="s">
        <v>706</v>
      </c>
    </row>
    <row r="356" spans="1:2" ht="15.75">
      <c r="A356" s="250"/>
      <c r="B356" s="70"/>
    </row>
    <row r="357" spans="1:2" ht="15.75">
      <c r="A357" s="250"/>
      <c r="B357" s="70"/>
    </row>
    <row r="358" spans="1:2" ht="15.75">
      <c r="A358" s="250"/>
      <c r="B358" s="70"/>
    </row>
    <row r="359" spans="1:2" ht="15.75">
      <c r="A359" s="250"/>
      <c r="B359" s="70"/>
    </row>
    <row r="360" spans="1:2" ht="15.75">
      <c r="A360" s="250"/>
      <c r="B360" s="70"/>
    </row>
    <row r="361" spans="1:2" ht="15.75">
      <c r="A361" s="250"/>
      <c r="B361" s="70"/>
    </row>
    <row r="362" spans="1:2" ht="15.75">
      <c r="A362" s="250"/>
      <c r="B362" s="70"/>
    </row>
    <row r="363" spans="1:2" ht="15.75">
      <c r="A363" s="250"/>
      <c r="B363" s="70"/>
    </row>
    <row r="364" spans="1:2" ht="15.75">
      <c r="A364" s="250"/>
      <c r="B364" s="70"/>
    </row>
    <row r="365" spans="1:2" ht="15.75">
      <c r="A365" s="250"/>
      <c r="B365" s="70"/>
    </row>
    <row r="366" spans="1:2" ht="15.75">
      <c r="A366" s="250"/>
      <c r="B366" s="70"/>
    </row>
    <row r="367" spans="1:2" ht="15.75">
      <c r="A367" s="250"/>
      <c r="B367" s="70"/>
    </row>
    <row r="368" spans="1:2" ht="15.75">
      <c r="A368" s="250"/>
      <c r="B368" s="70"/>
    </row>
    <row r="369" spans="1:2" ht="15.75">
      <c r="A369" s="250"/>
      <c r="B369" s="70"/>
    </row>
    <row r="370" spans="1:2" ht="15.75">
      <c r="A370" s="250"/>
      <c r="B370" s="70"/>
    </row>
    <row r="371" spans="1:2" ht="15.75">
      <c r="A371" s="250"/>
      <c r="B371" s="70"/>
    </row>
    <row r="372" spans="1:2" ht="15.75">
      <c r="A372" s="250"/>
      <c r="B372" s="70"/>
    </row>
    <row r="373" spans="1:2" ht="15.75">
      <c r="A373" s="250"/>
      <c r="B373" s="70"/>
    </row>
    <row r="374" spans="1:2" ht="15.75">
      <c r="A374" s="250"/>
      <c r="B374" s="70"/>
    </row>
    <row r="375" spans="1:2" ht="15.75">
      <c r="A375" s="250"/>
      <c r="B375" s="70"/>
    </row>
    <row r="376" spans="1:2" ht="15.75">
      <c r="A376" s="250"/>
      <c r="B376" s="70"/>
    </row>
    <row r="377" spans="1:2" ht="15.75">
      <c r="A377" s="250"/>
      <c r="B377" s="70"/>
    </row>
    <row r="378" spans="1:2" ht="15.75">
      <c r="A378" s="250"/>
      <c r="B378" s="70"/>
    </row>
    <row r="379" spans="1:2" ht="15.75">
      <c r="A379" s="250"/>
      <c r="B379" s="70"/>
    </row>
    <row r="380" spans="1:2" ht="15.75">
      <c r="A380" s="250"/>
      <c r="B380" s="70"/>
    </row>
    <row r="381" spans="1:2" ht="15.75">
      <c r="A381" s="250"/>
      <c r="B381" s="70"/>
    </row>
    <row r="382" spans="1:2" ht="15.75">
      <c r="A382" s="250"/>
      <c r="B382" s="70"/>
    </row>
    <row r="383" spans="1:2" ht="15.75">
      <c r="A383" s="250"/>
      <c r="B383" s="70"/>
    </row>
    <row r="384" spans="1:2" ht="15.75">
      <c r="A384" s="250"/>
      <c r="B384" s="70"/>
    </row>
    <row r="385" spans="1:2" ht="15.75">
      <c r="A385" s="250"/>
      <c r="B385" s="70"/>
    </row>
    <row r="386" spans="1:2" ht="15.75">
      <c r="A386" s="250"/>
      <c r="B386" s="70"/>
    </row>
    <row r="387" spans="1:2" ht="15.75">
      <c r="A387" s="250"/>
      <c r="B387" s="70"/>
    </row>
    <row r="388" spans="1:2" ht="15.75">
      <c r="A388" s="250"/>
      <c r="B388" s="70"/>
    </row>
    <row r="389" spans="1:2" ht="15.75">
      <c r="A389" s="250"/>
      <c r="B389" s="70"/>
    </row>
    <row r="390" spans="1:2" ht="15.75">
      <c r="A390" s="250"/>
      <c r="B390" s="70"/>
    </row>
    <row r="391" spans="1:2" ht="63">
      <c r="A391" s="250"/>
      <c r="B391" s="70" t="s">
        <v>756</v>
      </c>
    </row>
    <row r="392" spans="1:2" ht="15.75">
      <c r="A392" s="250"/>
      <c r="B392" s="70"/>
    </row>
    <row r="393" spans="1:2" ht="15.75">
      <c r="A393" s="250"/>
      <c r="B393" s="70"/>
    </row>
    <row r="394" spans="1:2" ht="15.75">
      <c r="A394" s="250"/>
      <c r="B394" s="70"/>
    </row>
    <row r="395" spans="1:2" ht="15.75">
      <c r="A395" s="250"/>
      <c r="B395" s="70"/>
    </row>
    <row r="396" spans="1:2" ht="15.75">
      <c r="A396" s="250"/>
      <c r="B396" s="70"/>
    </row>
    <row r="397" spans="1:2" ht="15.75">
      <c r="A397" s="250"/>
      <c r="B397" s="70"/>
    </row>
    <row r="398" spans="1:2" ht="15.75">
      <c r="A398" s="250"/>
      <c r="B398" s="70"/>
    </row>
    <row r="399" spans="1:2" ht="15.75">
      <c r="A399" s="250"/>
      <c r="B399" s="70"/>
    </row>
    <row r="400" spans="1:2" ht="15.75">
      <c r="A400" s="250"/>
      <c r="B400" s="70"/>
    </row>
    <row r="401" spans="1:2" ht="15.75">
      <c r="A401" s="250"/>
      <c r="B401" s="70"/>
    </row>
    <row r="402" spans="1:2" ht="15.75">
      <c r="A402" s="250"/>
      <c r="B402" s="70"/>
    </row>
    <row r="403" spans="1:2" ht="15.75">
      <c r="A403" s="250"/>
      <c r="B403" s="70"/>
    </row>
    <row r="404" spans="1:2" ht="15.75">
      <c r="A404" s="250"/>
      <c r="B404" s="70"/>
    </row>
    <row r="405" spans="1:2" ht="15.75">
      <c r="A405" s="250"/>
      <c r="B405" s="70"/>
    </row>
    <row r="406" spans="1:2" ht="15.75">
      <c r="A406" s="250"/>
      <c r="B406" s="70"/>
    </row>
    <row r="407" spans="1:2" ht="15.75">
      <c r="A407" s="250"/>
      <c r="B407" s="70"/>
    </row>
    <row r="408" spans="1:2" ht="15.75">
      <c r="A408" s="250"/>
      <c r="B408" s="70"/>
    </row>
    <row r="409" spans="1:2" ht="15.75">
      <c r="A409" s="250"/>
      <c r="B409" s="70"/>
    </row>
    <row r="410" spans="1:2" ht="15.75">
      <c r="A410" s="250"/>
      <c r="B410" s="70"/>
    </row>
    <row r="411" spans="1:2" ht="15.75">
      <c r="A411" s="250"/>
      <c r="B411" s="70"/>
    </row>
    <row r="412" spans="1:2" ht="15.75">
      <c r="A412" s="250"/>
      <c r="B412" s="70"/>
    </row>
    <row r="413" spans="1:2" ht="31.5">
      <c r="A413" s="250"/>
      <c r="B413" s="70" t="s">
        <v>757</v>
      </c>
    </row>
    <row r="414" spans="1:2" ht="15.75">
      <c r="A414" s="250"/>
      <c r="B414" s="70"/>
    </row>
    <row r="415" spans="1:2" ht="15.75">
      <c r="A415" s="250"/>
      <c r="B415" s="70"/>
    </row>
    <row r="416" spans="1:2" ht="15.75">
      <c r="A416" s="250"/>
      <c r="B416" s="70"/>
    </row>
    <row r="417" spans="1:2" ht="15.75">
      <c r="A417" s="250"/>
      <c r="B417" s="70"/>
    </row>
    <row r="418" spans="1:2" ht="15.75">
      <c r="A418" s="250"/>
      <c r="B418" s="70"/>
    </row>
    <row r="419" spans="1:2" ht="15.75">
      <c r="A419" s="250"/>
      <c r="B419" s="70"/>
    </row>
    <row r="420" spans="1:2" ht="15.75">
      <c r="A420" s="250"/>
      <c r="B420" s="70"/>
    </row>
    <row r="421" spans="1:2" ht="15.75">
      <c r="A421" s="250"/>
      <c r="B421" s="70"/>
    </row>
    <row r="422" spans="1:2" ht="15.75">
      <c r="A422" s="250"/>
      <c r="B422" s="70"/>
    </row>
    <row r="423" spans="1:2" ht="15.75">
      <c r="A423" s="250"/>
      <c r="B423" s="70"/>
    </row>
    <row r="424" spans="1:2" ht="15.75">
      <c r="A424" s="250"/>
      <c r="B424" s="70"/>
    </row>
    <row r="425" spans="1:2" ht="15.75">
      <c r="A425" s="250"/>
      <c r="B425" s="70"/>
    </row>
    <row r="426" spans="1:2" ht="15.75">
      <c r="A426" s="250"/>
      <c r="B426" s="70"/>
    </row>
    <row r="427" spans="1:2" ht="15.75">
      <c r="A427" s="250"/>
      <c r="B427" s="70"/>
    </row>
    <row r="428" spans="1:2" ht="15.75">
      <c r="A428" s="250"/>
      <c r="B428" s="70"/>
    </row>
    <row r="429" spans="1:2" ht="15.75">
      <c r="A429" s="250"/>
      <c r="B429" s="70"/>
    </row>
    <row r="430" spans="1:2" ht="15.75">
      <c r="A430" s="250"/>
      <c r="B430" s="70"/>
    </row>
    <row r="431" spans="1:2" ht="15.75">
      <c r="A431" s="250"/>
      <c r="B431" s="70"/>
    </row>
    <row r="432" spans="1:2" ht="15.75">
      <c r="A432" s="250"/>
      <c r="B432" s="70"/>
    </row>
    <row r="433" spans="1:2" ht="15.75">
      <c r="A433" s="250"/>
      <c r="B433" s="70"/>
    </row>
    <row r="434" spans="1:2" ht="15.75">
      <c r="A434" s="250"/>
      <c r="B434" s="70"/>
    </row>
    <row r="435" spans="1:2" ht="15.75">
      <c r="A435" s="250"/>
      <c r="B435" s="70"/>
    </row>
    <row r="436" spans="1:2" ht="15.75">
      <c r="A436" s="250"/>
      <c r="B436" s="70"/>
    </row>
    <row r="437" spans="1:2" ht="15.75">
      <c r="A437" s="250"/>
      <c r="B437" s="70"/>
    </row>
    <row r="438" spans="1:2" ht="15.75">
      <c r="A438" s="250"/>
      <c r="B438" s="70"/>
    </row>
    <row r="439" spans="1:2" ht="15.75">
      <c r="A439" s="250"/>
      <c r="B439" s="70"/>
    </row>
    <row r="440" spans="1:2" ht="15.75">
      <c r="A440" s="250"/>
      <c r="B440" s="70"/>
    </row>
    <row r="441" spans="1:2" ht="15.75">
      <c r="A441" s="250"/>
      <c r="B441" s="70"/>
    </row>
    <row r="442" spans="1:2" ht="15.75">
      <c r="A442" s="250"/>
      <c r="B442" s="70"/>
    </row>
    <row r="443" spans="1:2" ht="15.75">
      <c r="A443" s="250"/>
      <c r="B443" s="70"/>
    </row>
    <row r="444" spans="1:2" ht="15.75">
      <c r="A444" s="250"/>
      <c r="B444" s="70"/>
    </row>
    <row r="445" spans="1:2" ht="15.75">
      <c r="A445" s="250"/>
      <c r="B445" s="70"/>
    </row>
    <row r="446" spans="1:2" ht="15.75">
      <c r="A446" s="250"/>
      <c r="B446" s="70" t="s">
        <v>758</v>
      </c>
    </row>
    <row r="447" spans="1:2" ht="15.75">
      <c r="A447" s="250"/>
      <c r="B447" s="70"/>
    </row>
    <row r="448" spans="1:2" ht="15.75">
      <c r="A448" s="250"/>
      <c r="B448" s="70"/>
    </row>
    <row r="449" spans="1:2" ht="15.75">
      <c r="A449" s="250"/>
      <c r="B449" s="70"/>
    </row>
    <row r="450" spans="1:2" ht="15.75">
      <c r="A450" s="250"/>
      <c r="B450" s="70"/>
    </row>
    <row r="451" spans="1:2" ht="15.75">
      <c r="A451" s="250"/>
      <c r="B451" s="70"/>
    </row>
    <row r="452" spans="1:2" ht="15.75">
      <c r="A452" s="250"/>
      <c r="B452" s="70"/>
    </row>
    <row r="453" spans="1:2" ht="15.75">
      <c r="A453" s="250"/>
      <c r="B453" s="70"/>
    </row>
    <row r="454" spans="1:2" ht="15.75">
      <c r="A454" s="250"/>
      <c r="B454" s="70"/>
    </row>
    <row r="455" spans="1:2" ht="15.75">
      <c r="A455" s="250"/>
      <c r="B455" s="70"/>
    </row>
    <row r="456" spans="1:2" ht="15.75">
      <c r="A456" s="250"/>
      <c r="B456" s="70"/>
    </row>
    <row r="457" spans="1:2" ht="15.75">
      <c r="A457" s="250"/>
      <c r="B457" s="70"/>
    </row>
    <row r="458" spans="1:2" ht="15.75">
      <c r="A458" s="250"/>
      <c r="B458" s="70"/>
    </row>
    <row r="459" spans="1:2" ht="15.75">
      <c r="A459" s="250"/>
      <c r="B459" s="70"/>
    </row>
    <row r="460" spans="1:2" ht="15.75">
      <c r="A460" s="250"/>
      <c r="B460" s="70"/>
    </row>
    <row r="461" spans="1:2" ht="15.75">
      <c r="A461" s="250"/>
      <c r="B461" s="70"/>
    </row>
    <row r="462" spans="1:2" ht="15.75">
      <c r="A462" s="250"/>
      <c r="B462" s="70"/>
    </row>
    <row r="463" spans="1:2" ht="15.75">
      <c r="A463" s="250"/>
      <c r="B463" s="70"/>
    </row>
    <row r="464" spans="1:2" ht="15.75">
      <c r="A464" s="250"/>
      <c r="B464" s="70"/>
    </row>
    <row r="465" spans="1:2" ht="15.75">
      <c r="A465" s="250"/>
      <c r="B465" s="70"/>
    </row>
    <row r="466" spans="1:2" ht="15.75">
      <c r="A466" s="250"/>
      <c r="B466" s="70"/>
    </row>
    <row r="467" spans="1:2" ht="15.75">
      <c r="A467" s="250"/>
      <c r="B467" s="70"/>
    </row>
    <row r="468" spans="1:2" ht="15.75">
      <c r="A468" s="250"/>
      <c r="B468" s="70"/>
    </row>
    <row r="469" spans="1:2" ht="15.75">
      <c r="A469" s="250"/>
      <c r="B469" s="70"/>
    </row>
    <row r="470" spans="1:2" ht="15.75">
      <c r="A470" s="250"/>
      <c r="B470" s="70"/>
    </row>
    <row r="471" spans="1:2" ht="15.75">
      <c r="A471" s="250"/>
      <c r="B471" s="70"/>
    </row>
    <row r="472" spans="1:2" ht="15.75">
      <c r="A472" s="250"/>
      <c r="B472" s="70"/>
    </row>
    <row r="473" spans="1:2" ht="15.75">
      <c r="A473" s="250"/>
      <c r="B473" s="70"/>
    </row>
    <row r="474" spans="1:2" ht="15.75">
      <c r="A474" s="250"/>
      <c r="B474" s="70"/>
    </row>
    <row r="475" spans="1:2" ht="15.75">
      <c r="A475" s="250"/>
      <c r="B475" s="70"/>
    </row>
    <row r="476" spans="1:2" ht="15.75">
      <c r="A476" s="250"/>
      <c r="B476" s="70"/>
    </row>
    <row r="477" spans="1:2" ht="15.75">
      <c r="A477" s="250"/>
      <c r="B477" s="70"/>
    </row>
    <row r="478" spans="1:2" ht="15.75">
      <c r="A478" s="250"/>
      <c r="B478" s="70"/>
    </row>
    <row r="479" spans="1:2" ht="15.75">
      <c r="A479" s="250"/>
      <c r="B479" s="70"/>
    </row>
    <row r="480" spans="1:2" ht="15.75">
      <c r="A480" s="250"/>
      <c r="B480" s="70"/>
    </row>
    <row r="481" spans="1:2" ht="15.75">
      <c r="A481" s="250"/>
      <c r="B481" s="70"/>
    </row>
    <row r="482" spans="1:2" ht="15.75">
      <c r="A482" s="250"/>
      <c r="B482" s="70" t="s">
        <v>759</v>
      </c>
    </row>
    <row r="483" spans="1:2" ht="15.75">
      <c r="A483" s="250"/>
      <c r="B483" s="70" t="s">
        <v>760</v>
      </c>
    </row>
    <row r="484" spans="1:2" ht="15.75">
      <c r="A484" s="250"/>
      <c r="B484" s="70" t="s">
        <v>761</v>
      </c>
    </row>
    <row r="485" spans="1:2" ht="15.75">
      <c r="A485" s="250"/>
      <c r="B485" s="70"/>
    </row>
    <row r="486" spans="1:2" ht="15.75">
      <c r="A486" s="250"/>
      <c r="B486" s="70"/>
    </row>
    <row r="487" spans="1:2" ht="15.75">
      <c r="A487" s="250"/>
      <c r="B487" s="70"/>
    </row>
    <row r="488" spans="1:2" ht="15.75">
      <c r="A488" s="250"/>
      <c r="B488" s="70"/>
    </row>
    <row r="489" spans="1:2" ht="15.75">
      <c r="A489" s="250"/>
      <c r="B489" s="70"/>
    </row>
    <row r="490" spans="1:2" ht="15.75">
      <c r="A490" s="250"/>
      <c r="B490" s="70"/>
    </row>
    <row r="491" spans="1:2" ht="15.75">
      <c r="A491" s="250"/>
      <c r="B491" s="70"/>
    </row>
    <row r="492" spans="1:2" ht="15.75">
      <c r="A492" s="250"/>
      <c r="B492" s="70"/>
    </row>
    <row r="493" spans="1:2" ht="15.75">
      <c r="A493" s="250"/>
      <c r="B493" s="70"/>
    </row>
    <row r="494" spans="1:2" ht="15.75">
      <c r="A494" s="250"/>
      <c r="B494" s="70"/>
    </row>
    <row r="495" spans="1:2" ht="15.75">
      <c r="A495" s="250"/>
      <c r="B495" s="70"/>
    </row>
    <row r="496" spans="1:2" ht="15.75">
      <c r="A496" s="250"/>
      <c r="B496" s="70"/>
    </row>
    <row r="497" spans="1:2" ht="15.75">
      <c r="A497" s="250"/>
      <c r="B497" s="70"/>
    </row>
    <row r="498" spans="1:2" ht="15.75">
      <c r="A498" s="250"/>
      <c r="B498" s="70"/>
    </row>
    <row r="499" spans="1:2" ht="15.75">
      <c r="A499" s="250"/>
      <c r="B499" s="70"/>
    </row>
    <row r="500" spans="1:2" ht="15.75">
      <c r="A500" s="250"/>
      <c r="B500" s="70"/>
    </row>
    <row r="501" spans="1:2" ht="15.75">
      <c r="A501" s="250"/>
      <c r="B501" s="70" t="s">
        <v>763</v>
      </c>
    </row>
    <row r="502" spans="1:2" ht="15.75">
      <c r="A502" s="250"/>
      <c r="B502" s="70"/>
    </row>
    <row r="503" spans="1:2" ht="15.75">
      <c r="A503" s="250"/>
      <c r="B503" s="70"/>
    </row>
    <row r="504" spans="1:2" ht="15.75">
      <c r="A504" s="250"/>
      <c r="B504" s="70"/>
    </row>
    <row r="505" spans="1:2" ht="15.75">
      <c r="A505" s="250"/>
      <c r="B505" s="70"/>
    </row>
    <row r="506" spans="1:2" ht="15.75">
      <c r="A506" s="250"/>
      <c r="B506" s="70"/>
    </row>
    <row r="507" spans="1:2" ht="15.75">
      <c r="A507" s="250"/>
      <c r="B507" s="70"/>
    </row>
    <row r="508" spans="1:2" ht="15.75">
      <c r="A508" s="250"/>
      <c r="B508" s="70"/>
    </row>
    <row r="509" spans="1:2" ht="15.75">
      <c r="A509" s="250"/>
      <c r="B509" s="70"/>
    </row>
    <row r="510" spans="1:2" ht="15.75">
      <c r="A510" s="250"/>
      <c r="B510" s="70"/>
    </row>
    <row r="511" spans="1:2" ht="15.75">
      <c r="A511" s="250"/>
      <c r="B511" s="70"/>
    </row>
    <row r="512" spans="1:2" ht="15.75">
      <c r="A512" s="250"/>
      <c r="B512" s="70"/>
    </row>
    <row r="513" spans="1:2" ht="15.75">
      <c r="A513" s="250"/>
      <c r="B513" s="70"/>
    </row>
    <row r="514" spans="1:2">
      <c r="A514" s="250"/>
    </row>
    <row r="515" spans="1:2" ht="15.75">
      <c r="A515" s="250"/>
      <c r="B515" s="70"/>
    </row>
    <row r="516" spans="1:2" ht="15.75">
      <c r="A516" s="250"/>
      <c r="B516" s="70"/>
    </row>
    <row r="517" spans="1:2" ht="15.75">
      <c r="A517" s="250"/>
      <c r="B517" s="70"/>
    </row>
    <row r="518" spans="1:2" ht="15.75">
      <c r="A518" s="250"/>
      <c r="B518" s="70"/>
    </row>
    <row r="519" spans="1:2" ht="15.75">
      <c r="A519" s="250"/>
      <c r="B519" s="70"/>
    </row>
    <row r="520" spans="1:2" ht="15.75">
      <c r="A520" s="250"/>
      <c r="B520" s="70"/>
    </row>
    <row r="521" spans="1:2" ht="15.75">
      <c r="A521" s="250"/>
      <c r="B521" s="70"/>
    </row>
    <row r="522" spans="1:2" ht="15.75">
      <c r="A522" s="250"/>
      <c r="B522" s="70"/>
    </row>
    <row r="523" spans="1:2" ht="15.75">
      <c r="A523" s="250"/>
      <c r="B523" s="70"/>
    </row>
    <row r="524" spans="1:2" ht="15.75">
      <c r="A524" s="250"/>
      <c r="B524" s="70"/>
    </row>
    <row r="525" spans="1:2" ht="15.75">
      <c r="A525" s="250"/>
      <c r="B525" s="70"/>
    </row>
    <row r="526" spans="1:2" ht="15.75">
      <c r="A526" s="250"/>
      <c r="B526" s="70"/>
    </row>
    <row r="527" spans="1:2" ht="31.5">
      <c r="A527" s="250"/>
      <c r="B527" s="70" t="s">
        <v>764</v>
      </c>
    </row>
    <row r="528" spans="1:2" ht="15.75">
      <c r="A528" s="250"/>
      <c r="B528" s="70"/>
    </row>
    <row r="529" spans="1:2" ht="15.75">
      <c r="A529" s="250"/>
      <c r="B529" s="70"/>
    </row>
    <row r="530" spans="1:2" ht="15.75">
      <c r="A530" s="250"/>
      <c r="B530" s="70"/>
    </row>
    <row r="531" spans="1:2" ht="15.75">
      <c r="A531" s="250"/>
      <c r="B531" s="70"/>
    </row>
    <row r="532" spans="1:2" ht="15.75">
      <c r="A532" s="250"/>
      <c r="B532" s="70"/>
    </row>
    <row r="533" spans="1:2" ht="15.75">
      <c r="A533" s="250"/>
      <c r="B533" s="70"/>
    </row>
    <row r="534" spans="1:2" ht="15.75">
      <c r="A534" s="250"/>
      <c r="B534" s="70"/>
    </row>
    <row r="535" spans="1:2" ht="15.75">
      <c r="A535" s="250"/>
      <c r="B535" s="70"/>
    </row>
    <row r="536" spans="1:2" ht="15.75">
      <c r="A536" s="250"/>
      <c r="B536" s="70"/>
    </row>
    <row r="537" spans="1:2" ht="15.75">
      <c r="A537" s="250"/>
      <c r="B537" s="70"/>
    </row>
    <row r="538" spans="1:2" ht="15.75">
      <c r="A538" s="250"/>
      <c r="B538" s="70"/>
    </row>
    <row r="539" spans="1:2" ht="15.75">
      <c r="A539" s="250"/>
      <c r="B539" s="70"/>
    </row>
    <row r="540" spans="1:2" ht="15.75">
      <c r="A540" s="250"/>
      <c r="B540" s="70" t="s">
        <v>762</v>
      </c>
    </row>
    <row r="541" spans="1:2" ht="15.75">
      <c r="A541" s="250"/>
      <c r="B541" s="70"/>
    </row>
    <row r="542" spans="1:2" ht="15.75">
      <c r="A542" s="250"/>
      <c r="B542" s="70"/>
    </row>
    <row r="543" spans="1:2" ht="15.75">
      <c r="A543" s="250"/>
      <c r="B543" s="70"/>
    </row>
    <row r="544" spans="1:2" ht="15.75">
      <c r="A544" s="250"/>
      <c r="B544" s="70"/>
    </row>
    <row r="545" spans="1:2" ht="15.75">
      <c r="A545" s="250"/>
      <c r="B545" s="70"/>
    </row>
    <row r="546" spans="1:2" ht="15.75">
      <c r="A546" s="250"/>
      <c r="B546" s="70"/>
    </row>
    <row r="547" spans="1:2" ht="15.75">
      <c r="A547" s="250"/>
      <c r="B547" s="70"/>
    </row>
    <row r="548" spans="1:2" ht="47.25">
      <c r="A548" s="250"/>
      <c r="B548" s="70" t="s">
        <v>765</v>
      </c>
    </row>
    <row r="549" spans="1:2" ht="15.75">
      <c r="A549" s="250"/>
      <c r="B549" s="70"/>
    </row>
    <row r="550" spans="1:2" ht="15.75">
      <c r="A550" s="250"/>
      <c r="B550" s="70"/>
    </row>
    <row r="551" spans="1:2" ht="15.75">
      <c r="A551" s="250"/>
      <c r="B551" s="70"/>
    </row>
    <row r="552" spans="1:2" ht="15.75">
      <c r="A552" s="250"/>
      <c r="B552" s="70"/>
    </row>
    <row r="553" spans="1:2" ht="15.75">
      <c r="A553" s="250"/>
      <c r="B553" s="70"/>
    </row>
    <row r="554" spans="1:2" ht="15.75">
      <c r="A554" s="250"/>
      <c r="B554" s="70"/>
    </row>
    <row r="555" spans="1:2" ht="15.75">
      <c r="A555" s="250"/>
      <c r="B555" s="70"/>
    </row>
    <row r="556" spans="1:2" ht="15.75">
      <c r="A556" s="250"/>
      <c r="B556" s="70"/>
    </row>
    <row r="557" spans="1:2" ht="15.75">
      <c r="A557" s="250"/>
      <c r="B557" s="70"/>
    </row>
    <row r="558" spans="1:2" ht="15.75">
      <c r="A558" s="250"/>
      <c r="B558" s="70"/>
    </row>
    <row r="559" spans="1:2" ht="15.75">
      <c r="A559" s="250"/>
      <c r="B559" s="70"/>
    </row>
    <row r="560" spans="1:2" ht="15.75">
      <c r="A560" s="250"/>
      <c r="B560" s="70"/>
    </row>
    <row r="561" spans="1:2" ht="15.75">
      <c r="A561" s="250"/>
      <c r="B561" s="70"/>
    </row>
    <row r="562" spans="1:2" ht="15.75">
      <c r="A562" s="250"/>
      <c r="B562" s="70"/>
    </row>
    <row r="563" spans="1:2" ht="15.75">
      <c r="A563" s="250"/>
      <c r="B563" s="70"/>
    </row>
    <row r="564" spans="1:2" ht="15.75">
      <c r="A564" s="250"/>
      <c r="B564" s="70"/>
    </row>
    <row r="565" spans="1:2" ht="15.75">
      <c r="A565" s="250"/>
      <c r="B565" s="70"/>
    </row>
    <row r="566" spans="1:2" ht="15.75">
      <c r="A566" s="250"/>
      <c r="B566" s="70"/>
    </row>
    <row r="567" spans="1:2" ht="15.75">
      <c r="A567" s="250"/>
      <c r="B567" s="70"/>
    </row>
    <row r="568" spans="1:2" ht="15.75">
      <c r="A568" s="250"/>
      <c r="B568" s="70"/>
    </row>
    <row r="569" spans="1:2" ht="15.75">
      <c r="A569" s="250"/>
      <c r="B569" s="70"/>
    </row>
    <row r="570" spans="1:2" ht="15.75">
      <c r="A570" s="250"/>
      <c r="B570" s="70"/>
    </row>
    <row r="571" spans="1:2" ht="15.75">
      <c r="A571" s="250"/>
      <c r="B571" s="70"/>
    </row>
    <row r="572" spans="1:2" ht="15.75">
      <c r="A572" s="250"/>
      <c r="B572" s="70"/>
    </row>
    <row r="573" spans="1:2" ht="15.75">
      <c r="A573" s="250"/>
      <c r="B573" s="70"/>
    </row>
    <row r="574" spans="1:2" ht="15.75">
      <c r="A574" s="250"/>
      <c r="B574" s="70"/>
    </row>
    <row r="575" spans="1:2" ht="15.75">
      <c r="A575" s="250"/>
      <c r="B575" s="70"/>
    </row>
    <row r="576" spans="1:2" ht="15.75">
      <c r="A576" s="250"/>
      <c r="B576" s="70"/>
    </row>
    <row r="577" spans="1:2" ht="15.75">
      <c r="A577" s="250"/>
      <c r="B577" s="70" t="s">
        <v>766</v>
      </c>
    </row>
    <row r="578" spans="1:2" ht="15.75">
      <c r="A578" s="250"/>
      <c r="B578" s="70"/>
    </row>
    <row r="579" spans="1:2" ht="31.5">
      <c r="A579" s="250"/>
      <c r="B579" s="70" t="s">
        <v>906</v>
      </c>
    </row>
    <row r="580" spans="1:2" ht="15.75">
      <c r="A580" s="250"/>
      <c r="B580" s="70"/>
    </row>
    <row r="581" spans="1:2" ht="15.75">
      <c r="A581" s="250"/>
      <c r="B581" s="70"/>
    </row>
    <row r="582" spans="1:2" ht="15.75">
      <c r="A582" s="250"/>
      <c r="B582" s="70"/>
    </row>
    <row r="583" spans="1:2" ht="15.75">
      <c r="A583" s="250"/>
      <c r="B583" s="70"/>
    </row>
    <row r="584" spans="1:2" ht="15.75">
      <c r="A584" s="250"/>
      <c r="B584" s="70"/>
    </row>
    <row r="585" spans="1:2" ht="15.75">
      <c r="A585" s="250"/>
      <c r="B585" s="70"/>
    </row>
    <row r="586" spans="1:2" ht="15.75">
      <c r="A586" s="250"/>
      <c r="B586" s="70"/>
    </row>
    <row r="587" spans="1:2" ht="15.75">
      <c r="A587" s="250"/>
      <c r="B587" s="70"/>
    </row>
    <row r="588" spans="1:2" ht="15.75">
      <c r="A588" s="250"/>
      <c r="B588" s="70"/>
    </row>
    <row r="589" spans="1:2" ht="15.75">
      <c r="A589" s="250"/>
      <c r="B589" s="70"/>
    </row>
    <row r="590" spans="1:2" ht="15.75">
      <c r="A590" s="250"/>
      <c r="B590" s="70"/>
    </row>
    <row r="591" spans="1:2" ht="15.75">
      <c r="A591" s="250"/>
      <c r="B591" s="70"/>
    </row>
    <row r="592" spans="1:2" ht="15.75">
      <c r="A592" s="250"/>
      <c r="B592" s="70"/>
    </row>
    <row r="593" spans="1:2" ht="15.75">
      <c r="A593" s="250"/>
      <c r="B593" s="70"/>
    </row>
    <row r="594" spans="1:2" ht="15.75">
      <c r="A594" s="250"/>
      <c r="B594" s="70"/>
    </row>
    <row r="595" spans="1:2" ht="15.75">
      <c r="A595" s="250"/>
      <c r="B595" s="70"/>
    </row>
    <row r="596" spans="1:2" ht="15.75">
      <c r="A596" s="250"/>
      <c r="B596" s="70"/>
    </row>
    <row r="597" spans="1:2" ht="15.75">
      <c r="A597" s="250"/>
      <c r="B597" s="70"/>
    </row>
    <row r="598" spans="1:2" ht="15.75">
      <c r="A598" s="250"/>
      <c r="B598" s="70"/>
    </row>
    <row r="599" spans="1:2" ht="15.75">
      <c r="A599" s="250"/>
      <c r="B599" s="70"/>
    </row>
    <row r="600" spans="1:2" ht="15.75">
      <c r="A600" s="250"/>
      <c r="B600" s="70"/>
    </row>
    <row r="601" spans="1:2" ht="15.75">
      <c r="A601" s="250"/>
      <c r="B601" s="70"/>
    </row>
    <row r="602" spans="1:2" ht="31.5">
      <c r="A602" s="250"/>
      <c r="B602" s="70" t="s">
        <v>443</v>
      </c>
    </row>
    <row r="603" spans="1:2" ht="31.5">
      <c r="A603" s="250"/>
      <c r="B603" s="70" t="s">
        <v>444</v>
      </c>
    </row>
    <row r="604" spans="1:2" ht="15.75">
      <c r="A604" s="250"/>
      <c r="B604" s="70"/>
    </row>
    <row r="605" spans="1:2" ht="15.75">
      <c r="A605" s="250"/>
      <c r="B605" s="70" t="s">
        <v>445</v>
      </c>
    </row>
    <row r="606" spans="1:2" ht="15.75">
      <c r="A606" s="250"/>
      <c r="B606" s="70"/>
    </row>
    <row r="607" spans="1:2" ht="47.25">
      <c r="A607" s="250"/>
      <c r="B607" s="70" t="s">
        <v>446</v>
      </c>
    </row>
    <row r="608" spans="1:2">
      <c r="A608" s="250"/>
    </row>
    <row r="609" spans="1:2" ht="15.75">
      <c r="A609" s="250"/>
      <c r="B609" s="70"/>
    </row>
    <row r="610" spans="1:2" ht="15.75">
      <c r="A610" s="250"/>
      <c r="B610" s="70"/>
    </row>
    <row r="611" spans="1:2" ht="15.75">
      <c r="A611" s="250"/>
      <c r="B611" s="70"/>
    </row>
    <row r="612" spans="1:2" ht="15.75">
      <c r="A612" s="250"/>
      <c r="B612" s="70"/>
    </row>
    <row r="613" spans="1:2" ht="15.75">
      <c r="A613" s="250"/>
      <c r="B613" s="70"/>
    </row>
    <row r="614" spans="1:2" ht="15.75">
      <c r="A614" s="250"/>
      <c r="B614" s="70"/>
    </row>
    <row r="615" spans="1:2" ht="15.75">
      <c r="A615" s="250"/>
      <c r="B615" s="70"/>
    </row>
    <row r="616" spans="1:2" ht="15.75">
      <c r="A616" s="250"/>
      <c r="B616" s="70"/>
    </row>
    <row r="617" spans="1:2" ht="15.75">
      <c r="A617" s="250"/>
      <c r="B617" s="70"/>
    </row>
    <row r="618" spans="1:2" ht="15.75">
      <c r="A618" s="250"/>
      <c r="B618" s="70"/>
    </row>
    <row r="619" spans="1:2" ht="15.75">
      <c r="A619" s="250"/>
      <c r="B619" s="70"/>
    </row>
    <row r="620" spans="1:2" ht="15.75">
      <c r="A620" s="250"/>
      <c r="B620" s="70"/>
    </row>
    <row r="621" spans="1:2" ht="15.75">
      <c r="A621" s="250"/>
      <c r="B621" s="70"/>
    </row>
    <row r="622" spans="1:2" ht="15.75">
      <c r="A622" s="250"/>
      <c r="B622" s="70"/>
    </row>
    <row r="623" spans="1:2" ht="15.75">
      <c r="A623" s="250"/>
      <c r="B623" s="70"/>
    </row>
    <row r="624" spans="1:2" ht="15.75">
      <c r="A624" s="250"/>
      <c r="B624" s="70"/>
    </row>
    <row r="625" spans="1:2" ht="15.75">
      <c r="A625" s="250"/>
      <c r="B625" s="70"/>
    </row>
    <row r="626" spans="1:2" ht="15.75">
      <c r="A626" s="250"/>
      <c r="B626" s="70"/>
    </row>
    <row r="627" spans="1:2" ht="15.75">
      <c r="A627" s="250"/>
      <c r="B627" s="70"/>
    </row>
    <row r="628" spans="1:2" ht="15.75">
      <c r="A628" s="250"/>
      <c r="B628" s="70"/>
    </row>
    <row r="629" spans="1:2" ht="15.75">
      <c r="A629" s="250"/>
      <c r="B629" s="70"/>
    </row>
    <row r="630" spans="1:2" ht="15.75">
      <c r="A630" s="250"/>
      <c r="B630" s="70"/>
    </row>
    <row r="631" spans="1:2" ht="15.75">
      <c r="A631" s="250"/>
      <c r="B631" s="70"/>
    </row>
    <row r="632" spans="1:2" ht="15.75">
      <c r="A632" s="250"/>
      <c r="B632" s="70"/>
    </row>
    <row r="633" spans="1:2" ht="15.75">
      <c r="A633" s="250"/>
      <c r="B633" s="70"/>
    </row>
    <row r="634" spans="1:2" ht="15.75">
      <c r="A634" s="250"/>
      <c r="B634" s="70"/>
    </row>
    <row r="635" spans="1:2" ht="15.75">
      <c r="A635" s="250"/>
      <c r="B635" s="70"/>
    </row>
    <row r="636" spans="1:2" ht="15.75">
      <c r="A636" s="250"/>
      <c r="B636" s="70"/>
    </row>
    <row r="637" spans="1:2" ht="15.75">
      <c r="A637" s="250"/>
      <c r="B637" s="70"/>
    </row>
    <row r="638" spans="1:2" ht="15.75">
      <c r="A638" s="250"/>
      <c r="B638" s="70"/>
    </row>
    <row r="639" spans="1:2" ht="15.75">
      <c r="A639" s="250"/>
      <c r="B639" s="70"/>
    </row>
    <row r="640" spans="1:2" ht="15.75">
      <c r="A640" s="250"/>
      <c r="B640" s="70" t="s">
        <v>447</v>
      </c>
    </row>
    <row r="641" spans="1:2" ht="15.75">
      <c r="A641" s="250"/>
      <c r="B641" s="70"/>
    </row>
    <row r="642" spans="1:2" ht="15.75">
      <c r="A642" s="250"/>
      <c r="B642" s="70"/>
    </row>
    <row r="643" spans="1:2" ht="15.75">
      <c r="A643" s="250"/>
      <c r="B643" s="70"/>
    </row>
    <row r="644" spans="1:2" ht="15.75">
      <c r="A644" s="250"/>
      <c r="B644" s="70"/>
    </row>
    <row r="645" spans="1:2" ht="15.75">
      <c r="A645" s="250"/>
      <c r="B645" s="70"/>
    </row>
    <row r="646" spans="1:2" ht="15.75">
      <c r="A646" s="250"/>
      <c r="B646" s="70"/>
    </row>
    <row r="647" spans="1:2" ht="15.75">
      <c r="A647" s="250"/>
      <c r="B647" s="70"/>
    </row>
    <row r="648" spans="1:2" ht="15.75">
      <c r="A648" s="250"/>
      <c r="B648" s="70"/>
    </row>
    <row r="649" spans="1:2" ht="15.75">
      <c r="A649" s="250"/>
      <c r="B649" s="70"/>
    </row>
    <row r="650" spans="1:2" ht="15.75">
      <c r="A650" s="250"/>
      <c r="B650" s="70"/>
    </row>
    <row r="651" spans="1:2" ht="15.75">
      <c r="A651" s="250"/>
      <c r="B651" s="70"/>
    </row>
    <row r="652" spans="1:2" ht="15.75">
      <c r="A652" s="250"/>
      <c r="B652" s="70"/>
    </row>
    <row r="653" spans="1:2" ht="15.75">
      <c r="A653" s="250"/>
      <c r="B653" s="70"/>
    </row>
    <row r="654" spans="1:2" ht="15.75">
      <c r="A654" s="250"/>
      <c r="B654" s="70"/>
    </row>
    <row r="655" spans="1:2" ht="15.75">
      <c r="A655" s="250"/>
      <c r="B655" s="70"/>
    </row>
    <row r="656" spans="1:2" ht="15.75">
      <c r="A656" s="250"/>
      <c r="B656" s="70"/>
    </row>
    <row r="657" spans="1:2" ht="15.75">
      <c r="A657" s="250"/>
      <c r="B657" s="70"/>
    </row>
    <row r="658" spans="1:2" ht="15.75">
      <c r="A658" s="250"/>
      <c r="B658" s="70"/>
    </row>
    <row r="659" spans="1:2" ht="15.75">
      <c r="A659" s="250"/>
      <c r="B659" s="70"/>
    </row>
    <row r="660" spans="1:2" ht="15.75">
      <c r="A660" s="250"/>
      <c r="B660" s="70"/>
    </row>
    <row r="661" spans="1:2" ht="15.75">
      <c r="A661" s="250"/>
      <c r="B661" s="70"/>
    </row>
    <row r="662" spans="1:2" ht="15.75">
      <c r="A662" s="250"/>
      <c r="B662" s="70"/>
    </row>
    <row r="663" spans="1:2" ht="15.75">
      <c r="A663" s="250"/>
      <c r="B663" s="70"/>
    </row>
    <row r="664" spans="1:2" ht="15.75">
      <c r="A664" s="250"/>
      <c r="B664" s="70"/>
    </row>
    <row r="665" spans="1:2" ht="15.75">
      <c r="A665" s="250"/>
      <c r="B665" s="70"/>
    </row>
    <row r="666" spans="1:2" ht="15.75">
      <c r="A666" s="250"/>
      <c r="B666" s="70"/>
    </row>
    <row r="667" spans="1:2" ht="15.75">
      <c r="A667" s="250"/>
      <c r="B667" s="70"/>
    </row>
    <row r="668" spans="1:2" ht="15.75">
      <c r="A668" s="250"/>
      <c r="B668" s="70"/>
    </row>
    <row r="669" spans="1:2" ht="15.75">
      <c r="A669" s="250"/>
      <c r="B669" s="70"/>
    </row>
    <row r="670" spans="1:2" ht="15.75">
      <c r="A670" s="250"/>
      <c r="B670" s="70"/>
    </row>
    <row r="671" spans="1:2" ht="15.75">
      <c r="A671" s="250"/>
      <c r="B671" s="70"/>
    </row>
    <row r="672" spans="1:2" ht="15.75">
      <c r="A672" s="250"/>
      <c r="B672" s="70"/>
    </row>
    <row r="673" spans="1:2" ht="15.75">
      <c r="A673" s="250"/>
      <c r="B673" s="70"/>
    </row>
    <row r="674" spans="1:2" ht="15.75">
      <c r="A674" s="250"/>
      <c r="B674" s="70"/>
    </row>
    <row r="675" spans="1:2" ht="15.75">
      <c r="A675" s="250"/>
      <c r="B675" s="70"/>
    </row>
    <row r="676" spans="1:2" ht="15.75">
      <c r="A676" s="250"/>
      <c r="B676" s="70"/>
    </row>
    <row r="677" spans="1:2" ht="15.75">
      <c r="A677" s="250"/>
      <c r="B677" s="70"/>
    </row>
    <row r="678" spans="1:2" ht="15.75">
      <c r="A678" s="250"/>
      <c r="B678" s="70"/>
    </row>
    <row r="679" spans="1:2" ht="15.75">
      <c r="A679" s="250"/>
      <c r="B679" s="70"/>
    </row>
    <row r="680" spans="1:2" ht="15.75">
      <c r="A680" s="250"/>
      <c r="B680" s="242" t="s">
        <v>496</v>
      </c>
    </row>
    <row r="681" spans="1:2" ht="63">
      <c r="A681" s="250"/>
      <c r="B681" s="70" t="s">
        <v>994</v>
      </c>
    </row>
    <row r="682" spans="1:2" ht="15.75">
      <c r="A682" s="250"/>
      <c r="B682" s="70"/>
    </row>
    <row r="683" spans="1:2" ht="15.75">
      <c r="A683" s="250"/>
      <c r="B683" s="70"/>
    </row>
    <row r="684" spans="1:2" ht="15.75">
      <c r="A684" s="250"/>
      <c r="B684" s="70"/>
    </row>
    <row r="685" spans="1:2" ht="15.75">
      <c r="A685" s="250"/>
      <c r="B685" s="70"/>
    </row>
    <row r="686" spans="1:2" ht="15.75">
      <c r="A686" s="250"/>
      <c r="B686" s="70"/>
    </row>
    <row r="687" spans="1:2" ht="15.75">
      <c r="A687" s="250"/>
      <c r="B687" s="70"/>
    </row>
    <row r="688" spans="1:2" ht="15.75">
      <c r="A688" s="250"/>
      <c r="B688" s="70"/>
    </row>
    <row r="689" spans="1:2" ht="15.75">
      <c r="A689" s="250"/>
      <c r="B689" s="70"/>
    </row>
    <row r="690" spans="1:2" ht="15.75">
      <c r="A690" s="250"/>
      <c r="B690" s="70"/>
    </row>
    <row r="691" spans="1:2" ht="15.75">
      <c r="A691" s="250"/>
      <c r="B691" s="70"/>
    </row>
    <row r="692" spans="1:2" ht="15.75">
      <c r="A692" s="250"/>
      <c r="B692" s="70"/>
    </row>
    <row r="693" spans="1:2" ht="15.75">
      <c r="A693" s="250"/>
      <c r="B693" s="70"/>
    </row>
    <row r="694" spans="1:2" ht="15.75">
      <c r="A694" s="250"/>
      <c r="B694" s="70"/>
    </row>
    <row r="695" spans="1:2" ht="15.75">
      <c r="A695" s="250"/>
      <c r="B695" s="70"/>
    </row>
    <row r="696" spans="1:2" ht="15.75">
      <c r="A696" s="250"/>
      <c r="B696" s="70"/>
    </row>
    <row r="697" spans="1:2" ht="15.75">
      <c r="A697" s="250"/>
      <c r="B697" s="70"/>
    </row>
    <row r="698" spans="1:2" ht="15.75">
      <c r="A698" s="250"/>
      <c r="B698" s="70"/>
    </row>
    <row r="699" spans="1:2" ht="15.75">
      <c r="A699" s="250"/>
      <c r="B699" s="70"/>
    </row>
    <row r="700" spans="1:2" ht="15.75">
      <c r="A700" s="250"/>
      <c r="B700" s="70"/>
    </row>
    <row r="701" spans="1:2" ht="15.75">
      <c r="A701" s="250"/>
      <c r="B701" s="70"/>
    </row>
    <row r="702" spans="1:2" ht="15.75">
      <c r="A702" s="250"/>
      <c r="B702" s="70"/>
    </row>
    <row r="703" spans="1:2" ht="15.75">
      <c r="A703" s="250"/>
      <c r="B703" s="70"/>
    </row>
    <row r="704" spans="1:2" ht="15.75">
      <c r="A704" s="250"/>
      <c r="B704" s="70"/>
    </row>
    <row r="705" spans="1:2" ht="15.75">
      <c r="A705" s="250"/>
      <c r="B705" s="70"/>
    </row>
    <row r="706" spans="1:2" ht="15.75">
      <c r="A706" s="250"/>
      <c r="B706" s="70"/>
    </row>
    <row r="707" spans="1:2" ht="15.75">
      <c r="A707" s="250"/>
      <c r="B707" s="70"/>
    </row>
    <row r="708" spans="1:2" ht="15.75">
      <c r="A708" s="250"/>
      <c r="B708" s="70"/>
    </row>
    <row r="709" spans="1:2" ht="15.75">
      <c r="A709" s="250"/>
      <c r="B709" s="70" t="s">
        <v>615</v>
      </c>
    </row>
    <row r="710" spans="1:2" ht="15.75">
      <c r="A710" s="250"/>
      <c r="B710" s="70"/>
    </row>
    <row r="711" spans="1:2" ht="15.75">
      <c r="A711" s="250"/>
      <c r="B711" s="70"/>
    </row>
    <row r="712" spans="1:2" ht="15.75">
      <c r="A712" s="250"/>
      <c r="B712" s="70"/>
    </row>
    <row r="713" spans="1:2" ht="15.75">
      <c r="A713" s="250"/>
      <c r="B713" s="70"/>
    </row>
    <row r="714" spans="1:2" ht="15.75">
      <c r="A714" s="250"/>
      <c r="B714" s="70"/>
    </row>
    <row r="715" spans="1:2" ht="15.75">
      <c r="A715" s="250"/>
      <c r="B715" s="70"/>
    </row>
    <row r="716" spans="1:2" ht="15.75">
      <c r="A716" s="250"/>
      <c r="B716" s="70"/>
    </row>
    <row r="717" spans="1:2" ht="15.75">
      <c r="A717" s="250"/>
      <c r="B717" s="70"/>
    </row>
    <row r="718" spans="1:2" ht="15.75">
      <c r="A718" s="250"/>
      <c r="B718" s="70"/>
    </row>
    <row r="719" spans="1:2" ht="15.75">
      <c r="A719" s="250"/>
      <c r="B719" s="70"/>
    </row>
    <row r="720" spans="1:2" ht="15.75">
      <c r="A720" s="250"/>
      <c r="B720" s="70"/>
    </row>
    <row r="721" spans="1:2" ht="15.75">
      <c r="A721" s="250"/>
      <c r="B721" s="70"/>
    </row>
    <row r="722" spans="1:2" ht="15.75">
      <c r="A722" s="250"/>
      <c r="B722" s="70"/>
    </row>
    <row r="723" spans="1:2" ht="15.75">
      <c r="A723" s="250"/>
      <c r="B723" s="70"/>
    </row>
    <row r="724" spans="1:2" ht="15.75">
      <c r="A724" s="250"/>
      <c r="B724" s="70"/>
    </row>
    <row r="725" spans="1:2" ht="15.75">
      <c r="A725" s="250"/>
      <c r="B725" s="70"/>
    </row>
    <row r="726" spans="1:2" ht="15.75">
      <c r="A726" s="250"/>
      <c r="B726" s="70"/>
    </row>
    <row r="727" spans="1:2" ht="15.75">
      <c r="A727" s="250"/>
      <c r="B727" s="70"/>
    </row>
    <row r="728" spans="1:2" ht="15.75">
      <c r="A728" s="250"/>
      <c r="B728" s="70"/>
    </row>
    <row r="729" spans="1:2" ht="15.75">
      <c r="A729" s="250"/>
      <c r="B729" s="70"/>
    </row>
    <row r="730" spans="1:2" ht="15.75">
      <c r="A730" s="250"/>
      <c r="B730" s="70"/>
    </row>
    <row r="731" spans="1:2" ht="15.75">
      <c r="A731" s="250"/>
      <c r="B731" s="70"/>
    </row>
    <row r="732" spans="1:2" ht="15.75">
      <c r="A732" s="250"/>
      <c r="B732" s="70"/>
    </row>
    <row r="733" spans="1:2" ht="15.75">
      <c r="A733" s="250"/>
      <c r="B733" s="70"/>
    </row>
    <row r="734" spans="1:2" ht="15.75">
      <c r="A734" s="250"/>
      <c r="B734" s="70"/>
    </row>
    <row r="735" spans="1:2" ht="15.75">
      <c r="A735" s="250"/>
      <c r="B735" s="70"/>
    </row>
    <row r="736" spans="1:2" ht="15.75">
      <c r="A736" s="250"/>
      <c r="B736" s="70"/>
    </row>
    <row r="737" spans="1:2" ht="15.75">
      <c r="A737" s="250"/>
      <c r="B737" s="70"/>
    </row>
    <row r="738" spans="1:2" ht="15.75">
      <c r="A738" s="250"/>
      <c r="B738" s="70"/>
    </row>
    <row r="739" spans="1:2" ht="15.75">
      <c r="A739" s="250"/>
      <c r="B739" s="70"/>
    </row>
    <row r="740" spans="1:2" ht="15.75">
      <c r="A740" s="250"/>
      <c r="B740" s="70"/>
    </row>
    <row r="741" spans="1:2" ht="15.75">
      <c r="A741" s="250"/>
      <c r="B741" s="70"/>
    </row>
    <row r="742" spans="1:2" ht="15.75">
      <c r="A742" s="250"/>
      <c r="B742" s="70"/>
    </row>
    <row r="743" spans="1:2" ht="15.75">
      <c r="A743" s="250"/>
      <c r="B743" s="70"/>
    </row>
    <row r="744" spans="1:2" ht="15.75">
      <c r="A744" s="250"/>
      <c r="B744" s="70"/>
    </row>
    <row r="745" spans="1:2" ht="15.75">
      <c r="A745" s="250"/>
      <c r="B745" s="70"/>
    </row>
    <row r="746" spans="1:2" ht="15.75">
      <c r="A746" s="250"/>
      <c r="B746" s="70"/>
    </row>
    <row r="747" spans="1:2" ht="18.75">
      <c r="A747" s="250"/>
      <c r="B747" s="69" t="s">
        <v>866</v>
      </c>
    </row>
    <row r="748" spans="1:2" ht="15.75">
      <c r="A748" s="250"/>
      <c r="B748" s="70"/>
    </row>
    <row r="749" spans="1:2" ht="47.25">
      <c r="A749" s="250"/>
      <c r="B749" s="70" t="s">
        <v>869</v>
      </c>
    </row>
    <row r="750" spans="1:2" ht="31.5">
      <c r="A750" s="250"/>
      <c r="B750" s="70" t="s">
        <v>867</v>
      </c>
    </row>
    <row r="751" spans="1:2">
      <c r="A751" s="250"/>
    </row>
    <row r="752" spans="1:2">
      <c r="A752" s="250"/>
    </row>
    <row r="753" spans="1:2">
      <c r="A753" s="250"/>
    </row>
    <row r="754" spans="1:2">
      <c r="A754" s="250"/>
    </row>
    <row r="755" spans="1:2">
      <c r="A755" s="250"/>
    </row>
    <row r="756" spans="1:2">
      <c r="A756" s="250"/>
    </row>
    <row r="757" spans="1:2">
      <c r="A757" s="250"/>
    </row>
    <row r="758" spans="1:2">
      <c r="A758" s="250"/>
    </row>
    <row r="759" spans="1:2">
      <c r="A759" s="250"/>
    </row>
    <row r="760" spans="1:2">
      <c r="A760" s="250"/>
    </row>
    <row r="761" spans="1:2">
      <c r="A761" s="250"/>
    </row>
    <row r="762" spans="1:2">
      <c r="A762" s="250"/>
    </row>
    <row r="763" spans="1:2">
      <c r="A763" s="250"/>
    </row>
    <row r="764" spans="1:2">
      <c r="A764" s="250"/>
    </row>
    <row r="765" spans="1:2">
      <c r="A765" s="250"/>
    </row>
    <row r="766" spans="1:2">
      <c r="A766" s="250"/>
    </row>
    <row r="767" spans="1:2">
      <c r="A767" s="250"/>
    </row>
    <row r="768" spans="1:2" ht="31.5">
      <c r="A768" s="250"/>
      <c r="B768" s="70" t="s">
        <v>868</v>
      </c>
    </row>
    <row r="769" spans="1:2" ht="15.75">
      <c r="A769" s="250"/>
      <c r="B769" s="70"/>
    </row>
    <row r="770" spans="1:2" ht="15.75">
      <c r="A770" s="250"/>
      <c r="B770" s="70"/>
    </row>
    <row r="771" spans="1:2" ht="15.75">
      <c r="A771" s="250"/>
      <c r="B771" s="70"/>
    </row>
    <row r="772" spans="1:2" ht="15.75">
      <c r="A772" s="250"/>
      <c r="B772" s="70"/>
    </row>
    <row r="773" spans="1:2" ht="15.75">
      <c r="A773" s="250"/>
      <c r="B773" s="70"/>
    </row>
    <row r="774" spans="1:2" ht="15.75">
      <c r="A774" s="250"/>
      <c r="B774" s="70"/>
    </row>
    <row r="775" spans="1:2" ht="15.75">
      <c r="A775" s="250"/>
      <c r="B775" s="70"/>
    </row>
    <row r="776" spans="1:2" ht="15.75">
      <c r="A776" s="250"/>
      <c r="B776" s="70"/>
    </row>
    <row r="777" spans="1:2" ht="15.75">
      <c r="A777" s="250"/>
      <c r="B777" s="70"/>
    </row>
    <row r="778" spans="1:2" ht="15.75">
      <c r="A778" s="250"/>
      <c r="B778" s="70"/>
    </row>
    <row r="779" spans="1:2" ht="15.75">
      <c r="A779" s="250"/>
      <c r="B779" s="70"/>
    </row>
    <row r="780" spans="1:2" ht="15.75">
      <c r="A780" s="250"/>
      <c r="B780" s="70"/>
    </row>
    <row r="781" spans="1:2" ht="15.75">
      <c r="A781" s="250"/>
      <c r="B781" s="70"/>
    </row>
    <row r="782" spans="1:2" ht="15.75">
      <c r="A782" s="250"/>
      <c r="B782" s="70"/>
    </row>
    <row r="783" spans="1:2" ht="15.75">
      <c r="A783" s="250"/>
      <c r="B783" s="70"/>
    </row>
    <row r="784" spans="1:2" ht="15.75">
      <c r="A784" s="250"/>
      <c r="B784" s="70"/>
    </row>
    <row r="785" spans="1:2" ht="15.75">
      <c r="A785" s="250"/>
      <c r="B785" s="70"/>
    </row>
    <row r="786" spans="1:2" ht="15.75">
      <c r="A786" s="250"/>
      <c r="B786" s="70"/>
    </row>
    <row r="787" spans="1:2" ht="15.75">
      <c r="A787" s="250"/>
      <c r="B787" s="70"/>
    </row>
    <row r="788" spans="1:2" ht="15.75">
      <c r="A788" s="250"/>
      <c r="B788" s="70"/>
    </row>
    <row r="789" spans="1:2" ht="15.75">
      <c r="A789" s="250"/>
      <c r="B789" s="70"/>
    </row>
    <row r="790" spans="1:2" ht="15.75">
      <c r="A790" s="250"/>
      <c r="B790" s="70"/>
    </row>
    <row r="791" spans="1:2" ht="15.75">
      <c r="A791" s="250"/>
      <c r="B791" s="70"/>
    </row>
    <row r="792" spans="1:2" ht="15.75">
      <c r="A792" s="250"/>
      <c r="B792" s="70"/>
    </row>
    <row r="793" spans="1:2" ht="15.75">
      <c r="A793" s="250"/>
      <c r="B793" s="70"/>
    </row>
    <row r="794" spans="1:2" ht="15.75">
      <c r="A794" s="250"/>
      <c r="B794" s="70"/>
    </row>
    <row r="795" spans="1:2" ht="15.75">
      <c r="A795" s="250"/>
      <c r="B795" s="70"/>
    </row>
    <row r="796" spans="1:2" ht="15.75">
      <c r="A796" s="250"/>
      <c r="B796" s="70"/>
    </row>
    <row r="797" spans="1:2" ht="15.75">
      <c r="A797" s="250"/>
      <c r="B797" s="70"/>
    </row>
    <row r="798" spans="1:2" ht="15.75">
      <c r="A798" s="250"/>
      <c r="B798" s="70"/>
    </row>
    <row r="799" spans="1:2" ht="15.75">
      <c r="A799" s="250"/>
      <c r="B799" s="70"/>
    </row>
    <row r="800" spans="1:2" ht="15.75">
      <c r="A800" s="250"/>
      <c r="B800" s="70"/>
    </row>
    <row r="801" spans="1:2" ht="15.75">
      <c r="A801" s="250"/>
      <c r="B801" s="70"/>
    </row>
    <row r="802" spans="1:2" ht="15.75">
      <c r="A802" s="250"/>
      <c r="B802" s="70"/>
    </row>
    <row r="803" spans="1:2" ht="15.75">
      <c r="A803" s="250"/>
      <c r="B803" s="70"/>
    </row>
    <row r="804" spans="1:2" ht="15.75">
      <c r="A804" s="250"/>
      <c r="B804" s="70"/>
    </row>
    <row r="805" spans="1:2" ht="15.75">
      <c r="A805" s="250"/>
      <c r="B805" s="70"/>
    </row>
    <row r="806" spans="1:2" ht="15.75">
      <c r="A806" s="250"/>
      <c r="B806" s="70"/>
    </row>
    <row r="807" spans="1:2" ht="15.75">
      <c r="A807" s="250"/>
      <c r="B807" s="70"/>
    </row>
    <row r="808" spans="1:2" ht="15.75">
      <c r="A808" s="250"/>
      <c r="B808" s="70"/>
    </row>
    <row r="809" spans="1:2" ht="15.75">
      <c r="A809" s="250"/>
      <c r="B809" s="70"/>
    </row>
    <row r="810" spans="1:2" ht="15.75">
      <c r="A810" s="250"/>
      <c r="B810" s="70"/>
    </row>
    <row r="811" spans="1:2" ht="15.75">
      <c r="A811" s="250"/>
      <c r="B811" s="70"/>
    </row>
    <row r="812" spans="1:2" ht="15.75">
      <c r="A812" s="250"/>
      <c r="B812" s="70"/>
    </row>
    <row r="813" spans="1:2" ht="15.75">
      <c r="A813" s="250"/>
      <c r="B813" s="70"/>
    </row>
    <row r="814" spans="1:2" ht="15.75">
      <c r="A814" s="250"/>
      <c r="B814" s="70"/>
    </row>
    <row r="815" spans="1:2" ht="15.75">
      <c r="A815" s="250"/>
      <c r="B815" s="70"/>
    </row>
    <row r="816" spans="1:2" ht="47.25">
      <c r="A816" s="250"/>
      <c r="B816" s="70" t="s">
        <v>270</v>
      </c>
    </row>
    <row r="817" spans="1:2">
      <c r="A817" s="250"/>
      <c r="B817" s="255" t="s">
        <v>575</v>
      </c>
    </row>
    <row r="818" spans="1:2" ht="15.75">
      <c r="A818" s="250"/>
      <c r="B818" s="70"/>
    </row>
    <row r="819" spans="1:2" ht="47.25">
      <c r="A819" s="250"/>
      <c r="B819" s="70" t="s">
        <v>1001</v>
      </c>
    </row>
    <row r="820" spans="1:2" ht="15.75">
      <c r="A820" s="250"/>
      <c r="B820" s="70"/>
    </row>
    <row r="821" spans="1:2" ht="15.75">
      <c r="A821" s="250"/>
      <c r="B821" s="70"/>
    </row>
    <row r="822" spans="1:2" ht="15.75">
      <c r="A822" s="250"/>
      <c r="B822" s="70" t="s">
        <v>1002</v>
      </c>
    </row>
    <row r="823" spans="1:2" ht="15.75">
      <c r="A823" s="250"/>
      <c r="B823" s="70"/>
    </row>
    <row r="824" spans="1:2" ht="15.75">
      <c r="A824" s="250"/>
      <c r="B824" s="70"/>
    </row>
    <row r="825" spans="1:2" ht="15.75">
      <c r="A825" s="250"/>
      <c r="B825" s="70"/>
    </row>
    <row r="826" spans="1:2" ht="15.75">
      <c r="A826" s="250"/>
      <c r="B826" s="70"/>
    </row>
    <row r="827" spans="1:2" ht="47.25">
      <c r="A827" s="250"/>
      <c r="B827" s="70" t="s">
        <v>271</v>
      </c>
    </row>
    <row r="828" spans="1:2" ht="15.75">
      <c r="A828" s="250"/>
      <c r="B828" s="70"/>
    </row>
    <row r="829" spans="1:2" ht="15.75">
      <c r="A829" s="250"/>
      <c r="B829" s="70"/>
    </row>
    <row r="830" spans="1:2" ht="15.75">
      <c r="A830" s="250"/>
      <c r="B830" s="70"/>
    </row>
    <row r="831" spans="1:2" ht="15.75">
      <c r="A831" s="250"/>
      <c r="B831" s="70"/>
    </row>
    <row r="832" spans="1:2" ht="15.75">
      <c r="A832" s="250"/>
      <c r="B832" s="70"/>
    </row>
    <row r="833" spans="1:2" ht="15.75">
      <c r="A833" s="250"/>
      <c r="B833" s="70"/>
    </row>
    <row r="834" spans="1:2" ht="15.75">
      <c r="A834" s="250"/>
      <c r="B834" s="70"/>
    </row>
    <row r="835" spans="1:2" ht="15.75">
      <c r="A835" s="250"/>
      <c r="B835" s="70"/>
    </row>
    <row r="836" spans="1:2" ht="15.75">
      <c r="A836" s="250"/>
      <c r="B836" s="70"/>
    </row>
    <row r="837" spans="1:2" ht="15.75">
      <c r="A837" s="250"/>
      <c r="B837" s="70"/>
    </row>
    <row r="838" spans="1:2" ht="15.75">
      <c r="A838" s="250"/>
      <c r="B838" s="70"/>
    </row>
    <row r="839" spans="1:2" ht="15.75">
      <c r="A839" s="250"/>
      <c r="B839" s="70"/>
    </row>
    <row r="840" spans="1:2" ht="15.75">
      <c r="A840" s="250"/>
      <c r="B840" s="70"/>
    </row>
    <row r="841" spans="1:2" ht="15.75">
      <c r="A841" s="250"/>
      <c r="B841" s="70"/>
    </row>
    <row r="842" spans="1:2" ht="15.75">
      <c r="A842" s="250"/>
      <c r="B842" s="70"/>
    </row>
    <row r="843" spans="1:2" ht="15.75">
      <c r="A843" s="250"/>
      <c r="B843" s="70"/>
    </row>
    <row r="844" spans="1:2" ht="15.75">
      <c r="A844" s="3" t="s">
        <v>606</v>
      </c>
      <c r="B844" s="68" t="s">
        <v>1000</v>
      </c>
    </row>
    <row r="845" spans="1:2" ht="31.5">
      <c r="A845" s="250"/>
      <c r="B845" s="70" t="s">
        <v>274</v>
      </c>
    </row>
    <row r="846" spans="1:2" ht="63">
      <c r="B846" s="70" t="s">
        <v>276</v>
      </c>
    </row>
    <row r="847" spans="1:2" ht="31.5">
      <c r="B847" s="70" t="s">
        <v>275</v>
      </c>
    </row>
    <row r="848" spans="1:2" ht="15.75">
      <c r="B848" s="70"/>
    </row>
    <row r="849" spans="2:2" ht="31.5">
      <c r="B849" s="70" t="s">
        <v>277</v>
      </c>
    </row>
    <row r="850" spans="2:2" ht="15.75">
      <c r="B850" s="70"/>
    </row>
    <row r="851" spans="2:2" ht="15.75">
      <c r="B851" s="70"/>
    </row>
    <row r="852" spans="2:2" ht="15.75">
      <c r="B852" s="70"/>
    </row>
    <row r="853" spans="2:2" ht="15.75">
      <c r="B853" s="70"/>
    </row>
    <row r="854" spans="2:2" ht="15.75">
      <c r="B854" s="70"/>
    </row>
    <row r="855" spans="2:2" ht="15.75">
      <c r="B855" s="70"/>
    </row>
    <row r="856" spans="2:2">
      <c r="B856"/>
    </row>
    <row r="857" spans="2:2">
      <c r="B857"/>
    </row>
    <row r="858" spans="2:2">
      <c r="B858"/>
    </row>
    <row r="859" spans="2:2">
      <c r="B859"/>
    </row>
    <row r="860" spans="2:2" ht="15.75">
      <c r="B860" s="70"/>
    </row>
    <row r="861" spans="2:2" ht="15.75">
      <c r="B861" s="70"/>
    </row>
    <row r="862" spans="2:2" ht="15.75">
      <c r="B862" s="70"/>
    </row>
    <row r="863" spans="2:2" ht="15.75">
      <c r="B863" s="70"/>
    </row>
    <row r="864" spans="2:2" ht="15.75">
      <c r="B864" s="70"/>
    </row>
    <row r="865" spans="1:2" ht="15.75">
      <c r="B865" s="70"/>
    </row>
    <row r="866" spans="1:2" ht="15.75">
      <c r="B866" s="70"/>
    </row>
    <row r="867" spans="1:2" ht="15.75">
      <c r="B867" s="70"/>
    </row>
    <row r="868" spans="1:2" ht="15.75">
      <c r="B868" s="70"/>
    </row>
    <row r="869" spans="1:2" ht="15.75">
      <c r="B869" s="70"/>
    </row>
    <row r="870" spans="1:2" ht="15.75">
      <c r="B870" s="70"/>
    </row>
    <row r="871" spans="1:2" ht="15.75">
      <c r="B871" s="70"/>
    </row>
    <row r="872" spans="1:2" ht="15.75">
      <c r="B872" s="70"/>
    </row>
    <row r="873" spans="1:2" ht="15.75">
      <c r="B873" s="70"/>
    </row>
    <row r="874" spans="1:2" ht="15.75">
      <c r="B874" s="70"/>
    </row>
    <row r="875" spans="1:2" ht="15.75">
      <c r="B875" s="70"/>
    </row>
    <row r="876" spans="1:2" ht="15.75">
      <c r="B876" s="70"/>
    </row>
    <row r="877" spans="1:2" ht="15.75">
      <c r="B877" s="70"/>
    </row>
    <row r="878" spans="1:2" ht="15.75">
      <c r="B878" s="70"/>
    </row>
    <row r="879" spans="1:2" ht="47.25">
      <c r="B879" s="70" t="s">
        <v>279</v>
      </c>
    </row>
    <row r="880" spans="1:2" ht="15.75">
      <c r="A880" s="254" t="s">
        <v>606</v>
      </c>
      <c r="B880" s="68" t="s">
        <v>767</v>
      </c>
    </row>
    <row r="881" spans="2:2" ht="15.75">
      <c r="B881" s="70"/>
    </row>
    <row r="882" spans="2:2" ht="15.75">
      <c r="B882" s="70"/>
    </row>
    <row r="883" spans="2:2" ht="15.75">
      <c r="B883" s="70"/>
    </row>
    <row r="884" spans="2:2" ht="15.75">
      <c r="B884" s="70"/>
    </row>
    <row r="885" spans="2:2" ht="15.75">
      <c r="B885" s="70"/>
    </row>
    <row r="886" spans="2:2" ht="15.75">
      <c r="B886" s="70"/>
    </row>
    <row r="887" spans="2:2" ht="15.75">
      <c r="B887" s="70"/>
    </row>
    <row r="888" spans="2:2" ht="15.75">
      <c r="B888" s="70"/>
    </row>
    <row r="889" spans="2:2" ht="15.75">
      <c r="B889" s="70"/>
    </row>
    <row r="890" spans="2:2" ht="15.75">
      <c r="B890" s="70"/>
    </row>
    <row r="891" spans="2:2" ht="15.75">
      <c r="B891" s="70"/>
    </row>
    <row r="892" spans="2:2" ht="15.75">
      <c r="B892" s="70"/>
    </row>
    <row r="893" spans="2:2" ht="15.75">
      <c r="B893" s="70"/>
    </row>
    <row r="894" spans="2:2" ht="15.75">
      <c r="B894" s="70"/>
    </row>
    <row r="895" spans="2:2" ht="15.75">
      <c r="B895" s="70"/>
    </row>
    <row r="896" spans="2:2" ht="15.75">
      <c r="B896" s="70"/>
    </row>
    <row r="897" spans="2:2" ht="15.75">
      <c r="B897" s="70"/>
    </row>
    <row r="898" spans="2:2" ht="15.75">
      <c r="B898" s="70"/>
    </row>
    <row r="899" spans="2:2" ht="15.75">
      <c r="B899" s="70"/>
    </row>
    <row r="900" spans="2:2" ht="15.75">
      <c r="B900" s="70"/>
    </row>
    <row r="901" spans="2:2" ht="15.75">
      <c r="B901" s="70"/>
    </row>
    <row r="902" spans="2:2" ht="15.75">
      <c r="B902" s="70"/>
    </row>
    <row r="903" spans="2:2" ht="15.75">
      <c r="B903" s="70"/>
    </row>
    <row r="904" spans="2:2" ht="15.75">
      <c r="B904" s="70"/>
    </row>
    <row r="905" spans="2:2" ht="15.75">
      <c r="B905" s="70"/>
    </row>
    <row r="906" spans="2:2" ht="15.75">
      <c r="B906" s="70"/>
    </row>
    <row r="907" spans="2:2" ht="31.5">
      <c r="B907" s="70" t="s">
        <v>769</v>
      </c>
    </row>
    <row r="908" spans="2:2" ht="15.75">
      <c r="B908" s="70"/>
    </row>
    <row r="909" spans="2:2" ht="15.75">
      <c r="B909" s="70"/>
    </row>
    <row r="910" spans="2:2" ht="18.75">
      <c r="B910" s="69" t="s">
        <v>487</v>
      </c>
    </row>
    <row r="911" spans="2:2" ht="15.75">
      <c r="B911" s="70"/>
    </row>
    <row r="912" spans="2:2" ht="15.75">
      <c r="B912" s="70" t="s">
        <v>488</v>
      </c>
    </row>
    <row r="913" spans="1:6" ht="31.5">
      <c r="B913" s="70" t="s">
        <v>690</v>
      </c>
    </row>
    <row r="914" spans="1:6" ht="31.5">
      <c r="B914" s="70" t="s">
        <v>691</v>
      </c>
    </row>
    <row r="915" spans="1:6" ht="15.75">
      <c r="B915" s="70"/>
    </row>
    <row r="916" spans="1:6" ht="31.5">
      <c r="B916" s="70" t="s">
        <v>692</v>
      </c>
    </row>
    <row r="917" spans="1:6" ht="15.75">
      <c r="B917" s="70"/>
    </row>
    <row r="918" spans="1:6" ht="15.75">
      <c r="B918" s="70" t="s">
        <v>558</v>
      </c>
    </row>
    <row r="919" spans="1:6" ht="15.75">
      <c r="B919" s="274" t="s">
        <v>693</v>
      </c>
    </row>
    <row r="920" spans="1:6" ht="47.25">
      <c r="A920"/>
      <c r="B920" s="70" t="s">
        <v>366</v>
      </c>
      <c r="C920"/>
      <c r="D920"/>
      <c r="E920"/>
      <c r="F920"/>
    </row>
    <row r="921" spans="1:6" ht="15.75">
      <c r="A921" s="275">
        <v>100</v>
      </c>
      <c r="B921" s="276" t="e">
        <f>A921/A922</f>
        <v>#DIV/0!</v>
      </c>
      <c r="C921"/>
      <c r="D921"/>
      <c r="E921"/>
      <c r="F921"/>
    </row>
    <row r="922" spans="1:6" ht="15.75">
      <c r="A922" s="275">
        <v>0</v>
      </c>
      <c r="B922" s="276">
        <f>IF(A922=0,    0,     A921/A922)</f>
        <v>0</v>
      </c>
      <c r="C922"/>
      <c r="D922"/>
      <c r="E922"/>
      <c r="F922"/>
    </row>
    <row r="923" spans="1:6" ht="15.75">
      <c r="A923" s="275" t="s">
        <v>367</v>
      </c>
      <c r="B923" s="276" t="str">
        <f>IF(A922=0,    "Impossibile dividere per ZERO",     A921/A922)</f>
        <v>Impossibile dividere per ZERO</v>
      </c>
      <c r="C923"/>
      <c r="D923"/>
      <c r="E923"/>
      <c r="F923"/>
    </row>
    <row r="924" spans="1:6">
      <c r="A924"/>
      <c r="B924"/>
      <c r="C924"/>
      <c r="D924"/>
      <c r="E924"/>
      <c r="F924"/>
    </row>
    <row r="925" spans="1:6">
      <c r="A925"/>
      <c r="B925"/>
      <c r="C925"/>
      <c r="D925"/>
      <c r="E925"/>
      <c r="F925"/>
    </row>
    <row r="926" spans="1:6" ht="15.75">
      <c r="A926"/>
      <c r="B926" s="70" t="s">
        <v>368</v>
      </c>
      <c r="C926"/>
      <c r="D926"/>
      <c r="E926"/>
      <c r="F926"/>
    </row>
    <row r="927" spans="1:6">
      <c r="A927"/>
      <c r="B927"/>
      <c r="C927"/>
      <c r="D927"/>
      <c r="E927"/>
      <c r="F927"/>
    </row>
    <row r="928" spans="1:6" ht="31.5">
      <c r="A928" s="277" t="s">
        <v>369</v>
      </c>
      <c r="B928" s="70" t="s">
        <v>193</v>
      </c>
      <c r="C928"/>
      <c r="D928"/>
      <c r="E928"/>
      <c r="F928"/>
    </row>
    <row r="929" spans="1:6" ht="15.75">
      <c r="A929" s="280"/>
      <c r="B929" s="70" t="s">
        <v>959</v>
      </c>
      <c r="C929"/>
      <c r="D929"/>
      <c r="E929"/>
      <c r="F929"/>
    </row>
    <row r="930" spans="1:6" ht="15.75">
      <c r="A930" s="280"/>
      <c r="B930" s="70"/>
      <c r="C930"/>
      <c r="D930"/>
      <c r="E930"/>
      <c r="F930"/>
    </row>
    <row r="931" spans="1:6">
      <c r="A931"/>
      <c r="B931"/>
      <c r="C931"/>
      <c r="D931"/>
      <c r="E931"/>
      <c r="F931"/>
    </row>
    <row r="932" spans="1:6">
      <c r="A932" t="s">
        <v>194</v>
      </c>
      <c r="B932"/>
      <c r="C932"/>
      <c r="D932"/>
      <c r="E932"/>
      <c r="F932"/>
    </row>
    <row r="933" spans="1:6">
      <c r="A933"/>
      <c r="B933"/>
      <c r="C933"/>
      <c r="D933"/>
      <c r="E933"/>
      <c r="F933"/>
    </row>
    <row r="934" spans="1:6">
      <c r="A934"/>
      <c r="B934"/>
      <c r="C934"/>
      <c r="D934"/>
      <c r="E934"/>
      <c r="F934"/>
    </row>
    <row r="935" spans="1:6">
      <c r="A935"/>
      <c r="B935"/>
      <c r="C935"/>
      <c r="D935"/>
      <c r="E935"/>
      <c r="F935"/>
    </row>
    <row r="936" spans="1:6">
      <c r="A936"/>
      <c r="B936"/>
      <c r="C936"/>
      <c r="D936"/>
      <c r="E936"/>
      <c r="F936"/>
    </row>
    <row r="937" spans="1:6">
      <c r="A937"/>
      <c r="B937"/>
      <c r="C937"/>
      <c r="D937"/>
      <c r="E937"/>
      <c r="F937"/>
    </row>
    <row r="938" spans="1:6">
      <c r="A938"/>
      <c r="B938"/>
      <c r="C938"/>
      <c r="D938"/>
      <c r="E938"/>
      <c r="F938"/>
    </row>
    <row r="939" spans="1:6">
      <c r="A939"/>
      <c r="B939"/>
      <c r="C939"/>
      <c r="D939"/>
      <c r="E939"/>
      <c r="F939"/>
    </row>
    <row r="940" spans="1:6">
      <c r="A940"/>
      <c r="B940"/>
      <c r="C940"/>
      <c r="D940"/>
      <c r="E940"/>
      <c r="F940"/>
    </row>
    <row r="941" spans="1:6">
      <c r="A941"/>
      <c r="B941"/>
      <c r="C941"/>
      <c r="D941"/>
      <c r="E941"/>
      <c r="F941"/>
    </row>
    <row r="942" spans="1:6">
      <c r="A942"/>
      <c r="B942"/>
      <c r="C942"/>
      <c r="D942"/>
      <c r="E942"/>
      <c r="F942"/>
    </row>
    <row r="943" spans="1:6">
      <c r="A943"/>
      <c r="B943"/>
      <c r="C943"/>
      <c r="D943"/>
      <c r="E943"/>
      <c r="F943"/>
    </row>
    <row r="944" spans="1:6">
      <c r="A944"/>
      <c r="B944"/>
      <c r="C944"/>
      <c r="D944"/>
      <c r="E944"/>
      <c r="F944"/>
    </row>
    <row r="945" spans="1:6">
      <c r="A945"/>
      <c r="B945"/>
      <c r="C945"/>
      <c r="D945"/>
      <c r="E945"/>
      <c r="F945"/>
    </row>
    <row r="946" spans="1:6">
      <c r="A946"/>
      <c r="B946"/>
      <c r="C946"/>
      <c r="D946"/>
      <c r="E946"/>
      <c r="F946"/>
    </row>
    <row r="947" spans="1:6">
      <c r="A947"/>
      <c r="B947"/>
      <c r="C947"/>
      <c r="D947"/>
      <c r="E947"/>
      <c r="F947"/>
    </row>
    <row r="948" spans="1:6">
      <c r="A948"/>
      <c r="B948"/>
      <c r="C948"/>
      <c r="D948"/>
      <c r="E948"/>
      <c r="F948"/>
    </row>
    <row r="949" spans="1:6">
      <c r="A949"/>
      <c r="B949"/>
      <c r="C949"/>
      <c r="D949"/>
      <c r="E949"/>
      <c r="F949"/>
    </row>
    <row r="950" spans="1:6">
      <c r="A950"/>
      <c r="B950"/>
      <c r="C950"/>
      <c r="D950"/>
      <c r="E950"/>
      <c r="F950"/>
    </row>
    <row r="951" spans="1:6">
      <c r="A951"/>
      <c r="B951"/>
      <c r="C951"/>
      <c r="D951"/>
      <c r="E951"/>
      <c r="F951"/>
    </row>
    <row r="952" spans="1:6" ht="15.75">
      <c r="A952"/>
      <c r="B952" s="70" t="s">
        <v>188</v>
      </c>
      <c r="C952"/>
      <c r="D952"/>
      <c r="E952"/>
      <c r="F952"/>
    </row>
    <row r="953" spans="1:6">
      <c r="A953"/>
      <c r="B953"/>
      <c r="C953"/>
      <c r="D953"/>
      <c r="E953"/>
      <c r="F953"/>
    </row>
    <row r="954" spans="1:6">
      <c r="A954"/>
      <c r="B954"/>
      <c r="C954"/>
      <c r="D954"/>
      <c r="E954"/>
      <c r="F954"/>
    </row>
    <row r="955" spans="1:6">
      <c r="A955"/>
      <c r="B955"/>
      <c r="C955"/>
      <c r="D955"/>
      <c r="E955"/>
      <c r="F955"/>
    </row>
    <row r="956" spans="1:6">
      <c r="A956"/>
      <c r="B956"/>
      <c r="C956"/>
      <c r="D956"/>
      <c r="E956"/>
      <c r="F956"/>
    </row>
    <row r="957" spans="1:6">
      <c r="A957"/>
      <c r="B957"/>
      <c r="C957"/>
      <c r="D957"/>
      <c r="E957"/>
      <c r="F957"/>
    </row>
    <row r="958" spans="1:6">
      <c r="A958"/>
      <c r="B958"/>
      <c r="C958"/>
      <c r="D958"/>
      <c r="E958"/>
      <c r="F958"/>
    </row>
    <row r="959" spans="1:6">
      <c r="A959"/>
      <c r="B959"/>
      <c r="C959"/>
      <c r="D959"/>
      <c r="E959"/>
      <c r="F959"/>
    </row>
    <row r="960" spans="1:6">
      <c r="A960"/>
      <c r="B960"/>
      <c r="C960"/>
      <c r="D960"/>
      <c r="E960"/>
      <c r="F960"/>
    </row>
    <row r="961" spans="1:6">
      <c r="A961"/>
      <c r="B961"/>
      <c r="C961"/>
      <c r="D961"/>
      <c r="E961"/>
      <c r="F961"/>
    </row>
    <row r="962" spans="1:6">
      <c r="A962"/>
      <c r="B962"/>
      <c r="C962"/>
      <c r="D962"/>
      <c r="E962"/>
      <c r="F962"/>
    </row>
    <row r="963" spans="1:6">
      <c r="A963"/>
      <c r="B963"/>
      <c r="C963"/>
      <c r="D963"/>
      <c r="E963"/>
      <c r="F963"/>
    </row>
    <row r="964" spans="1:6">
      <c r="A964"/>
      <c r="B964"/>
      <c r="C964"/>
      <c r="D964"/>
      <c r="E964"/>
      <c r="F964"/>
    </row>
    <row r="965" spans="1:6">
      <c r="A965"/>
      <c r="B965"/>
      <c r="C965"/>
      <c r="D965"/>
      <c r="E965"/>
      <c r="F965"/>
    </row>
    <row r="966" spans="1:6">
      <c r="A966"/>
      <c r="B966"/>
      <c r="C966"/>
      <c r="D966"/>
      <c r="E966"/>
      <c r="F966"/>
    </row>
    <row r="967" spans="1:6">
      <c r="A967"/>
      <c r="B967"/>
      <c r="C967"/>
      <c r="D967"/>
      <c r="E967"/>
      <c r="F967"/>
    </row>
    <row r="968" spans="1:6">
      <c r="A968"/>
      <c r="B968"/>
      <c r="C968"/>
      <c r="D968"/>
      <c r="E968"/>
      <c r="F968"/>
    </row>
    <row r="969" spans="1:6">
      <c r="A969"/>
      <c r="B969"/>
      <c r="C969"/>
      <c r="D969"/>
      <c r="E969"/>
      <c r="F969"/>
    </row>
    <row r="970" spans="1:6">
      <c r="A970"/>
      <c r="B970"/>
      <c r="C970"/>
      <c r="D970"/>
      <c r="E970"/>
      <c r="F970"/>
    </row>
    <row r="971" spans="1:6">
      <c r="A971"/>
      <c r="B971"/>
      <c r="C971"/>
      <c r="D971"/>
      <c r="E971"/>
      <c r="F971"/>
    </row>
    <row r="972" spans="1:6">
      <c r="A972"/>
      <c r="B972"/>
      <c r="C972"/>
      <c r="D972"/>
      <c r="E972"/>
      <c r="F972"/>
    </row>
    <row r="973" spans="1:6">
      <c r="A973"/>
      <c r="B973"/>
      <c r="C973"/>
      <c r="D973"/>
      <c r="E973"/>
      <c r="F973"/>
    </row>
    <row r="974" spans="1:6">
      <c r="A974"/>
      <c r="B974"/>
      <c r="C974"/>
      <c r="D974"/>
      <c r="E974"/>
      <c r="F974"/>
    </row>
    <row r="975" spans="1:6">
      <c r="A975"/>
      <c r="B975"/>
      <c r="C975"/>
      <c r="D975"/>
      <c r="E975"/>
      <c r="F975"/>
    </row>
    <row r="976" spans="1:6" ht="18.75">
      <c r="A976"/>
      <c r="B976" s="69" t="s">
        <v>370</v>
      </c>
      <c r="C976"/>
      <c r="D976"/>
      <c r="E976"/>
      <c r="F976"/>
    </row>
    <row r="977" spans="1:6">
      <c r="A977"/>
      <c r="B977"/>
      <c r="C977"/>
      <c r="D977"/>
      <c r="E977"/>
      <c r="F977"/>
    </row>
    <row r="978" spans="1:6" ht="15.75">
      <c r="A978"/>
      <c r="B978" s="242" t="s">
        <v>189</v>
      </c>
      <c r="C978"/>
      <c r="D978"/>
      <c r="E978"/>
      <c r="F978"/>
    </row>
    <row r="979" spans="1:6" ht="47.25">
      <c r="A979"/>
      <c r="B979" s="70" t="s">
        <v>774</v>
      </c>
      <c r="C979"/>
      <c r="D979"/>
      <c r="E979"/>
      <c r="F979"/>
    </row>
    <row r="980" spans="1:6">
      <c r="A980"/>
      <c r="B980"/>
      <c r="C980"/>
      <c r="D980"/>
      <c r="E980"/>
      <c r="F980"/>
    </row>
    <row r="981" spans="1:6">
      <c r="A981"/>
      <c r="B981"/>
      <c r="C981"/>
      <c r="D981"/>
      <c r="E981"/>
      <c r="F981"/>
    </row>
    <row r="982" spans="1:6">
      <c r="A982"/>
      <c r="B982"/>
      <c r="C982"/>
      <c r="D982"/>
      <c r="E982"/>
      <c r="F982"/>
    </row>
    <row r="983" spans="1:6">
      <c r="A983"/>
      <c r="B983"/>
      <c r="C983"/>
      <c r="D983"/>
      <c r="E983"/>
      <c r="F983"/>
    </row>
    <row r="984" spans="1:6">
      <c r="A984"/>
      <c r="B984"/>
      <c r="C984"/>
      <c r="D984"/>
      <c r="E984"/>
      <c r="F984"/>
    </row>
    <row r="985" spans="1:6">
      <c r="A985"/>
      <c r="B985"/>
      <c r="C985"/>
      <c r="D985"/>
      <c r="E985"/>
      <c r="F985"/>
    </row>
    <row r="986" spans="1:6" ht="15.75">
      <c r="A986"/>
      <c r="B986" s="242" t="s">
        <v>190</v>
      </c>
      <c r="C986"/>
      <c r="D986"/>
      <c r="E986"/>
      <c r="F986"/>
    </row>
    <row r="987" spans="1:6" ht="31.5">
      <c r="A987"/>
      <c r="B987" s="70" t="s">
        <v>304</v>
      </c>
      <c r="C987"/>
      <c r="D987"/>
      <c r="E987"/>
      <c r="F987"/>
    </row>
    <row r="988" spans="1:6">
      <c r="A988"/>
      <c r="B988"/>
      <c r="C988"/>
      <c r="D988"/>
      <c r="E988"/>
      <c r="F988"/>
    </row>
    <row r="989" spans="1:6">
      <c r="A989"/>
      <c r="B989"/>
      <c r="C989"/>
      <c r="D989"/>
      <c r="E989"/>
      <c r="F989"/>
    </row>
    <row r="990" spans="1:6">
      <c r="A990"/>
      <c r="B990"/>
      <c r="C990"/>
      <c r="D990"/>
      <c r="E990"/>
      <c r="F990"/>
    </row>
    <row r="991" spans="1:6">
      <c r="A991"/>
      <c r="B991"/>
      <c r="C991"/>
      <c r="D991"/>
      <c r="E991"/>
      <c r="F991"/>
    </row>
    <row r="992" spans="1:6">
      <c r="A992"/>
      <c r="B992"/>
      <c r="C992"/>
      <c r="D992"/>
      <c r="E992"/>
      <c r="F992"/>
    </row>
    <row r="993" spans="1:6">
      <c r="A993"/>
      <c r="B993"/>
      <c r="C993"/>
      <c r="D993"/>
      <c r="E993"/>
      <c r="F993"/>
    </row>
    <row r="994" spans="1:6">
      <c r="A994"/>
      <c r="B994"/>
      <c r="C994"/>
      <c r="D994"/>
      <c r="E994"/>
      <c r="F994"/>
    </row>
    <row r="995" spans="1:6">
      <c r="A995"/>
      <c r="B995"/>
      <c r="C995"/>
      <c r="D995"/>
      <c r="E995"/>
      <c r="F995"/>
    </row>
    <row r="996" spans="1:6">
      <c r="A996"/>
      <c r="B996"/>
      <c r="C996"/>
      <c r="D996"/>
      <c r="E996"/>
      <c r="F996"/>
    </row>
    <row r="997" spans="1:6">
      <c r="A997"/>
      <c r="B997"/>
      <c r="C997"/>
      <c r="D997"/>
      <c r="E997"/>
      <c r="F997"/>
    </row>
    <row r="998" spans="1:6">
      <c r="A998"/>
      <c r="B998"/>
      <c r="C998"/>
      <c r="D998"/>
      <c r="E998"/>
      <c r="F998"/>
    </row>
    <row r="999" spans="1:6">
      <c r="A999"/>
      <c r="B999"/>
      <c r="C999"/>
      <c r="D999"/>
      <c r="E999"/>
      <c r="F999"/>
    </row>
    <row r="1000" spans="1:6">
      <c r="A1000"/>
      <c r="B1000"/>
      <c r="C1000"/>
      <c r="D1000"/>
      <c r="E1000"/>
      <c r="F1000"/>
    </row>
    <row r="1001" spans="1:6">
      <c r="A1001"/>
      <c r="B1001"/>
      <c r="C1001"/>
      <c r="D1001"/>
      <c r="E1001"/>
      <c r="F1001"/>
    </row>
    <row r="1002" spans="1:6">
      <c r="A1002"/>
      <c r="B1002"/>
      <c r="C1002"/>
      <c r="D1002"/>
      <c r="E1002"/>
      <c r="F1002"/>
    </row>
    <row r="1003" spans="1:6">
      <c r="A1003"/>
      <c r="B1003"/>
      <c r="C1003"/>
      <c r="D1003"/>
      <c r="E1003"/>
      <c r="F1003"/>
    </row>
    <row r="1004" spans="1:6">
      <c r="A1004"/>
      <c r="B1004"/>
      <c r="C1004"/>
      <c r="D1004"/>
      <c r="E1004"/>
      <c r="F1004"/>
    </row>
    <row r="1005" spans="1:6" ht="15.75">
      <c r="A1005"/>
      <c r="B1005" s="242" t="s">
        <v>191</v>
      </c>
      <c r="C1005"/>
      <c r="D1005"/>
      <c r="E1005"/>
      <c r="F1005"/>
    </row>
    <row r="1006" spans="1:6" ht="47.25">
      <c r="A1006"/>
      <c r="B1006" s="70" t="s">
        <v>192</v>
      </c>
      <c r="C1006"/>
      <c r="D1006"/>
      <c r="E1006"/>
      <c r="F1006"/>
    </row>
    <row r="1007" spans="1:6">
      <c r="A1007"/>
      <c r="B1007"/>
      <c r="C1007"/>
      <c r="D1007"/>
      <c r="E1007"/>
      <c r="F1007"/>
    </row>
    <row r="1008" spans="1:6">
      <c r="A1008"/>
      <c r="B1008"/>
      <c r="C1008"/>
      <c r="D1008"/>
      <c r="E1008"/>
      <c r="F1008"/>
    </row>
    <row r="1009" spans="1:6">
      <c r="A1009"/>
      <c r="B1009"/>
      <c r="C1009"/>
      <c r="D1009"/>
      <c r="E1009"/>
      <c r="F1009"/>
    </row>
    <row r="1010" spans="1:6">
      <c r="A1010"/>
      <c r="B1010"/>
      <c r="C1010"/>
      <c r="D1010"/>
      <c r="E1010"/>
      <c r="F1010"/>
    </row>
    <row r="1011" spans="1:6" ht="15.75">
      <c r="A1011"/>
      <c r="B1011" s="242" t="s">
        <v>305</v>
      </c>
      <c r="C1011"/>
      <c r="D1011"/>
      <c r="E1011"/>
      <c r="F1011"/>
    </row>
    <row r="1012" spans="1:6" ht="31.5">
      <c r="A1012"/>
      <c r="B1012" s="70" t="s">
        <v>306</v>
      </c>
      <c r="C1012"/>
      <c r="D1012"/>
      <c r="E1012"/>
      <c r="F1012"/>
    </row>
    <row r="1013" spans="1:6">
      <c r="A1013"/>
      <c r="B1013"/>
      <c r="C1013"/>
      <c r="D1013"/>
      <c r="E1013"/>
      <c r="F1013"/>
    </row>
    <row r="1014" spans="1:6">
      <c r="A1014"/>
      <c r="B1014"/>
      <c r="C1014"/>
      <c r="D1014"/>
      <c r="E1014"/>
      <c r="F1014"/>
    </row>
    <row r="1015" spans="1:6">
      <c r="A1015"/>
      <c r="B1015"/>
      <c r="C1015"/>
      <c r="D1015"/>
      <c r="E1015"/>
      <c r="F1015"/>
    </row>
    <row r="1016" spans="1:6">
      <c r="A1016"/>
      <c r="B1016"/>
      <c r="C1016"/>
      <c r="D1016"/>
      <c r="E1016"/>
      <c r="F1016"/>
    </row>
    <row r="1017" spans="1:6">
      <c r="A1017"/>
      <c r="B1017"/>
      <c r="C1017"/>
      <c r="D1017"/>
      <c r="E1017"/>
      <c r="F1017"/>
    </row>
    <row r="1018" spans="1:6">
      <c r="A1018"/>
      <c r="B1018"/>
      <c r="C1018"/>
      <c r="D1018"/>
      <c r="E1018"/>
      <c r="F1018"/>
    </row>
    <row r="1019" spans="1:6">
      <c r="A1019"/>
      <c r="B1019"/>
      <c r="C1019"/>
      <c r="D1019"/>
      <c r="E1019"/>
      <c r="F1019"/>
    </row>
    <row r="1020" spans="1:6">
      <c r="A1020"/>
      <c r="B1020"/>
      <c r="C1020"/>
      <c r="D1020"/>
      <c r="E1020"/>
      <c r="F1020"/>
    </row>
    <row r="1021" spans="1:6">
      <c r="A1021"/>
      <c r="B1021"/>
      <c r="C1021"/>
      <c r="D1021"/>
      <c r="E1021"/>
      <c r="F1021"/>
    </row>
    <row r="1022" spans="1:6">
      <c r="A1022"/>
      <c r="B1022"/>
      <c r="C1022"/>
      <c r="D1022"/>
      <c r="E1022"/>
      <c r="F1022"/>
    </row>
    <row r="1023" spans="1:6">
      <c r="A1023"/>
      <c r="B1023"/>
      <c r="C1023"/>
      <c r="D1023"/>
      <c r="E1023"/>
      <c r="F1023"/>
    </row>
    <row r="1024" spans="1:6">
      <c r="A1024"/>
      <c r="B1024"/>
      <c r="C1024"/>
      <c r="D1024"/>
      <c r="E1024"/>
      <c r="F1024"/>
    </row>
    <row r="1025" spans="1:6">
      <c r="A1025"/>
      <c r="B1025"/>
      <c r="C1025"/>
      <c r="D1025"/>
      <c r="E1025"/>
      <c r="F1025"/>
    </row>
    <row r="1026" spans="1:6" ht="31.5">
      <c r="A1026"/>
      <c r="B1026" s="70" t="s">
        <v>956</v>
      </c>
      <c r="C1026"/>
      <c r="D1026"/>
      <c r="E1026"/>
      <c r="F1026"/>
    </row>
    <row r="1027" spans="1:6" ht="15.75">
      <c r="A1027" s="3" t="s">
        <v>958</v>
      </c>
      <c r="B1027" s="68" t="s">
        <v>954</v>
      </c>
      <c r="C1027"/>
      <c r="D1027"/>
      <c r="E1027"/>
      <c r="F1027"/>
    </row>
    <row r="1028" spans="1:6" ht="15.75">
      <c r="A1028"/>
      <c r="B1028" s="70"/>
      <c r="C1028"/>
      <c r="D1028"/>
      <c r="E1028"/>
      <c r="F1028"/>
    </row>
    <row r="1029" spans="1:6" ht="18">
      <c r="A1029"/>
      <c r="B1029" s="281" t="s">
        <v>130</v>
      </c>
      <c r="C1029"/>
      <c r="D1029"/>
      <c r="E1029"/>
      <c r="F1029"/>
    </row>
    <row r="1030" spans="1:6" ht="47.25">
      <c r="A1030"/>
      <c r="B1030" s="70" t="s">
        <v>502</v>
      </c>
      <c r="C1030"/>
      <c r="D1030"/>
      <c r="E1030"/>
      <c r="F1030"/>
    </row>
    <row r="1031" spans="1:6" ht="15.75">
      <c r="A1031"/>
      <c r="B1031" s="70"/>
      <c r="C1031"/>
      <c r="D1031"/>
      <c r="E1031"/>
      <c r="F1031"/>
    </row>
    <row r="1032" spans="1:6" ht="15.75">
      <c r="A1032"/>
      <c r="B1032" s="70"/>
      <c r="C1032"/>
      <c r="D1032"/>
      <c r="E1032"/>
      <c r="F1032"/>
    </row>
    <row r="1033" spans="1:6" ht="31.5">
      <c r="A1033"/>
      <c r="B1033" s="70" t="s">
        <v>125</v>
      </c>
      <c r="C1033"/>
      <c r="D1033"/>
      <c r="E1033"/>
      <c r="F1033"/>
    </row>
    <row r="1034" spans="1:6" ht="15.75">
      <c r="A1034" s="3" t="s">
        <v>124</v>
      </c>
      <c r="B1034" s="68" t="s">
        <v>126</v>
      </c>
      <c r="C1034"/>
      <c r="D1034"/>
      <c r="E1034"/>
      <c r="F1034"/>
    </row>
    <row r="1035" spans="1:6" ht="31.5">
      <c r="A1035"/>
      <c r="B1035" s="70" t="s">
        <v>127</v>
      </c>
      <c r="C1035"/>
      <c r="D1035"/>
      <c r="E1035"/>
      <c r="F1035"/>
    </row>
    <row r="1036" spans="1:6" ht="31.5">
      <c r="A1036"/>
      <c r="B1036" s="70" t="s">
        <v>128</v>
      </c>
      <c r="C1036"/>
      <c r="D1036"/>
      <c r="E1036"/>
      <c r="F1036"/>
    </row>
    <row r="1037" spans="1:6" ht="31.5">
      <c r="A1037"/>
      <c r="B1037" s="70" t="s">
        <v>129</v>
      </c>
      <c r="C1037"/>
      <c r="D1037"/>
      <c r="E1037"/>
      <c r="F1037"/>
    </row>
    <row r="1038" spans="1:6" ht="15.75">
      <c r="A1038"/>
      <c r="B1038" s="70"/>
      <c r="C1038"/>
      <c r="D1038"/>
      <c r="E1038"/>
      <c r="F1038"/>
    </row>
    <row r="1039" spans="1:6" ht="15.75">
      <c r="A1039"/>
      <c r="B1039" s="70"/>
      <c r="C1039"/>
      <c r="D1039"/>
      <c r="E1039"/>
      <c r="F1039"/>
    </row>
    <row r="1040" spans="1:6" ht="15.75">
      <c r="A1040"/>
      <c r="B1040" s="70"/>
      <c r="C1040"/>
      <c r="D1040"/>
      <c r="E1040"/>
      <c r="F1040"/>
    </row>
    <row r="1041" spans="1:6" ht="15.75">
      <c r="A1041"/>
      <c r="B1041" s="70"/>
      <c r="C1041"/>
      <c r="D1041"/>
      <c r="E1041"/>
      <c r="F1041"/>
    </row>
    <row r="1042" spans="1:6" ht="15.75">
      <c r="A1042"/>
      <c r="B1042" s="70"/>
      <c r="C1042"/>
      <c r="D1042"/>
      <c r="E1042"/>
      <c r="F1042"/>
    </row>
    <row r="1043" spans="1:6" ht="15.75">
      <c r="A1043"/>
      <c r="B1043" s="70"/>
      <c r="C1043"/>
      <c r="D1043"/>
      <c r="E1043"/>
      <c r="F1043"/>
    </row>
    <row r="1044" spans="1:6" ht="15.75">
      <c r="A1044"/>
      <c r="B1044" s="70"/>
      <c r="C1044"/>
      <c r="D1044"/>
      <c r="E1044"/>
      <c r="F1044"/>
    </row>
    <row r="1045" spans="1:6" ht="15.75">
      <c r="A1045"/>
      <c r="B1045" s="70"/>
      <c r="C1045"/>
      <c r="D1045"/>
      <c r="E1045"/>
      <c r="F1045"/>
    </row>
    <row r="1046" spans="1:6" ht="15.75">
      <c r="A1046"/>
      <c r="B1046" s="70"/>
      <c r="C1046"/>
      <c r="D1046"/>
      <c r="E1046"/>
      <c r="F1046"/>
    </row>
    <row r="1047" spans="1:6" ht="15.75">
      <c r="A1047"/>
      <c r="B1047" s="70"/>
      <c r="C1047"/>
      <c r="D1047"/>
      <c r="E1047"/>
      <c r="F1047"/>
    </row>
    <row r="1048" spans="1:6" ht="15.75">
      <c r="A1048"/>
      <c r="B1048" s="70"/>
      <c r="C1048"/>
      <c r="D1048"/>
      <c r="E1048"/>
      <c r="F1048"/>
    </row>
    <row r="1049" spans="1:6" ht="15.75">
      <c r="A1049"/>
      <c r="B1049" s="70"/>
      <c r="C1049"/>
      <c r="D1049"/>
      <c r="E1049"/>
      <c r="F1049"/>
    </row>
    <row r="1050" spans="1:6" ht="15.75">
      <c r="A1050"/>
      <c r="B1050" s="70"/>
      <c r="C1050"/>
      <c r="D1050"/>
      <c r="E1050"/>
      <c r="F1050"/>
    </row>
    <row r="1051" spans="1:6" ht="15.75">
      <c r="A1051"/>
      <c r="B1051" s="70"/>
      <c r="C1051"/>
      <c r="D1051"/>
      <c r="E1051"/>
      <c r="F1051"/>
    </row>
    <row r="1052" spans="1:6" ht="15.75">
      <c r="A1052"/>
      <c r="B1052" s="70"/>
      <c r="C1052"/>
      <c r="D1052"/>
      <c r="E1052"/>
      <c r="F1052"/>
    </row>
    <row r="1053" spans="1:6" ht="15.75">
      <c r="A1053"/>
      <c r="B1053" s="70"/>
      <c r="C1053"/>
      <c r="D1053"/>
      <c r="E1053"/>
      <c r="F1053"/>
    </row>
    <row r="1054" spans="1:6" ht="15.75">
      <c r="A1054"/>
      <c r="B1054" s="70"/>
      <c r="C1054"/>
      <c r="D1054"/>
      <c r="E1054"/>
      <c r="F1054"/>
    </row>
    <row r="1055" spans="1:6" ht="15.75">
      <c r="A1055"/>
      <c r="B1055" s="70"/>
      <c r="C1055"/>
      <c r="D1055"/>
      <c r="E1055"/>
      <c r="F1055"/>
    </row>
    <row r="1056" spans="1:6" ht="15.75">
      <c r="A1056"/>
      <c r="B1056" s="70"/>
      <c r="C1056"/>
      <c r="D1056"/>
      <c r="E1056"/>
      <c r="F1056"/>
    </row>
    <row r="1057" spans="1:6" ht="15.75">
      <c r="A1057"/>
      <c r="B1057" s="70"/>
      <c r="C1057"/>
      <c r="D1057"/>
      <c r="E1057"/>
      <c r="F1057"/>
    </row>
    <row r="1058" spans="1:6" ht="15.75">
      <c r="A1058"/>
      <c r="B1058" s="70"/>
      <c r="C1058"/>
      <c r="D1058"/>
      <c r="E1058"/>
      <c r="F1058"/>
    </row>
    <row r="1059" spans="1:6" ht="15.75">
      <c r="A1059"/>
      <c r="B1059" s="70"/>
      <c r="C1059"/>
      <c r="D1059"/>
      <c r="E1059"/>
      <c r="F1059"/>
    </row>
    <row r="1060" spans="1:6" ht="15.75">
      <c r="A1060"/>
      <c r="B1060" s="70"/>
      <c r="C1060"/>
      <c r="D1060"/>
      <c r="E1060"/>
      <c r="F1060"/>
    </row>
    <row r="1061" spans="1:6" ht="15.75">
      <c r="A1061"/>
      <c r="B1061" s="70"/>
      <c r="C1061"/>
      <c r="D1061"/>
      <c r="E1061"/>
      <c r="F1061"/>
    </row>
    <row r="1062" spans="1:6" ht="15.75">
      <c r="A1062"/>
      <c r="B1062" s="70"/>
      <c r="C1062"/>
      <c r="D1062"/>
      <c r="E1062"/>
      <c r="F1062"/>
    </row>
    <row r="1063" spans="1:6" ht="15.75">
      <c r="A1063"/>
      <c r="B1063" s="70"/>
      <c r="C1063"/>
      <c r="D1063"/>
      <c r="E1063"/>
      <c r="F1063"/>
    </row>
    <row r="1064" spans="1:6" ht="15.75">
      <c r="A1064"/>
      <c r="B1064" s="70"/>
      <c r="C1064"/>
      <c r="D1064"/>
      <c r="E1064"/>
      <c r="F1064"/>
    </row>
    <row r="1065" spans="1:6">
      <c r="A1065"/>
      <c r="B1065"/>
      <c r="C1065"/>
      <c r="D1065"/>
      <c r="E1065"/>
      <c r="F1065"/>
    </row>
    <row r="1066" spans="1:6" ht="18.75">
      <c r="A1066"/>
      <c r="B1066" s="69" t="s">
        <v>371</v>
      </c>
      <c r="C1066"/>
      <c r="D1066"/>
      <c r="E1066"/>
      <c r="F1066"/>
    </row>
    <row r="1067" spans="1:6">
      <c r="A1067"/>
      <c r="B1067"/>
      <c r="C1067"/>
      <c r="D1067"/>
      <c r="E1067"/>
      <c r="F1067"/>
    </row>
    <row r="1068" spans="1:6" ht="15.75">
      <c r="A1068"/>
      <c r="B1068" s="70" t="s">
        <v>372</v>
      </c>
      <c r="C1068"/>
      <c r="D1068"/>
      <c r="E1068"/>
      <c r="F1068"/>
    </row>
    <row r="1069" spans="1:6" ht="63">
      <c r="A1069"/>
      <c r="B1069" s="70" t="s">
        <v>373</v>
      </c>
      <c r="C1069"/>
      <c r="D1069"/>
      <c r="E1069"/>
      <c r="F1069"/>
    </row>
    <row r="1070" spans="1:6" ht="31.5">
      <c r="A1070"/>
      <c r="B1070" s="70" t="s">
        <v>375</v>
      </c>
      <c r="C1070"/>
      <c r="D1070"/>
      <c r="E1070"/>
      <c r="F1070"/>
    </row>
    <row r="1071" spans="1:6" ht="15.75">
      <c r="A1071"/>
      <c r="B1071" s="70"/>
      <c r="C1071"/>
      <c r="D1071"/>
      <c r="E1071"/>
      <c r="F1071"/>
    </row>
    <row r="1072" spans="1:6">
      <c r="A1072"/>
      <c r="C1072"/>
      <c r="D1072"/>
      <c r="E1072"/>
      <c r="F1072"/>
    </row>
    <row r="1073" spans="1:6" ht="15.75">
      <c r="A1073"/>
      <c r="B1073" s="70"/>
      <c r="C1073"/>
      <c r="D1073"/>
      <c r="E1073"/>
      <c r="F1073"/>
    </row>
    <row r="1074" spans="1:6" ht="15.75">
      <c r="A1074"/>
      <c r="B1074" s="70"/>
      <c r="C1074"/>
      <c r="D1074"/>
      <c r="E1074"/>
      <c r="F1074"/>
    </row>
    <row r="1075" spans="1:6" ht="15.75">
      <c r="A1075"/>
      <c r="B1075" s="70"/>
      <c r="C1075"/>
      <c r="D1075"/>
      <c r="E1075"/>
      <c r="F1075"/>
    </row>
    <row r="1076" spans="1:6" ht="15.75">
      <c r="A1076"/>
      <c r="B1076" s="70"/>
      <c r="C1076"/>
      <c r="D1076"/>
      <c r="E1076"/>
      <c r="F1076"/>
    </row>
    <row r="1077" spans="1:6" ht="15.75">
      <c r="A1077"/>
      <c r="B1077" s="70"/>
      <c r="C1077"/>
      <c r="D1077"/>
      <c r="E1077"/>
      <c r="F1077"/>
    </row>
    <row r="1078" spans="1:6" ht="15.75">
      <c r="A1078"/>
      <c r="B1078" s="70"/>
      <c r="C1078"/>
      <c r="D1078"/>
      <c r="E1078"/>
      <c r="F1078"/>
    </row>
    <row r="1079" spans="1:6" ht="15.75">
      <c r="A1079"/>
      <c r="B1079" s="70"/>
      <c r="C1079"/>
      <c r="D1079"/>
      <c r="E1079"/>
      <c r="F1079"/>
    </row>
    <row r="1080" spans="1:6" ht="15.75">
      <c r="A1080"/>
      <c r="B1080" s="70"/>
      <c r="C1080"/>
      <c r="D1080"/>
      <c r="E1080"/>
      <c r="F1080"/>
    </row>
    <row r="1081" spans="1:6" ht="15.75">
      <c r="A1081"/>
      <c r="B1081" s="70"/>
      <c r="C1081"/>
      <c r="D1081"/>
      <c r="E1081"/>
      <c r="F1081"/>
    </row>
    <row r="1082" spans="1:6" ht="15.75">
      <c r="A1082"/>
      <c r="B1082" s="70" t="s">
        <v>374</v>
      </c>
      <c r="C1082"/>
      <c r="D1082"/>
      <c r="E1082"/>
      <c r="F1082"/>
    </row>
    <row r="1083" spans="1:6" ht="15.75">
      <c r="A1083"/>
      <c r="B1083" s="70"/>
      <c r="C1083"/>
      <c r="D1083"/>
      <c r="E1083"/>
      <c r="F1083"/>
    </row>
    <row r="1084" spans="1:6" ht="15.75">
      <c r="A1084"/>
      <c r="B1084" s="70" t="s">
        <v>376</v>
      </c>
      <c r="C1084"/>
      <c r="D1084"/>
      <c r="E1084"/>
      <c r="F1084"/>
    </row>
    <row r="1085" spans="1:6" ht="15.75">
      <c r="A1085"/>
      <c r="B1085" s="293" t="s">
        <v>395</v>
      </c>
      <c r="C1085"/>
      <c r="D1085"/>
      <c r="E1085"/>
      <c r="F1085"/>
    </row>
    <row r="1086" spans="1:6" ht="47.25">
      <c r="A1086"/>
      <c r="B1086" s="70" t="s">
        <v>1003</v>
      </c>
      <c r="C1086"/>
      <c r="D1086"/>
      <c r="E1086"/>
      <c r="F1086"/>
    </row>
    <row r="1087" spans="1:6" ht="15.75">
      <c r="A1087"/>
      <c r="B1087" s="70"/>
      <c r="C1087"/>
      <c r="D1087"/>
      <c r="E1087"/>
      <c r="F1087"/>
    </row>
    <row r="1088" spans="1:6" ht="31.5">
      <c r="A1088"/>
      <c r="B1088" s="70" t="s">
        <v>1004</v>
      </c>
      <c r="C1088"/>
      <c r="D1088"/>
      <c r="E1088"/>
      <c r="F1088"/>
    </row>
    <row r="1089" spans="1:6" ht="31.5">
      <c r="A1089"/>
      <c r="B1089" s="70" t="s">
        <v>1005</v>
      </c>
      <c r="C1089"/>
      <c r="D1089"/>
      <c r="E1089"/>
      <c r="F1089"/>
    </row>
    <row r="1090" spans="1:6" ht="15.75">
      <c r="A1090"/>
      <c r="B1090" s="68" t="s">
        <v>951</v>
      </c>
      <c r="C1090"/>
      <c r="D1090"/>
      <c r="E1090"/>
      <c r="F1090"/>
    </row>
    <row r="1091" spans="1:6" ht="15.75">
      <c r="A1091"/>
      <c r="B1091" s="70"/>
      <c r="C1091"/>
      <c r="D1091"/>
      <c r="E1091"/>
      <c r="F1091"/>
    </row>
    <row r="1092" spans="1:6" ht="31.5">
      <c r="A1092"/>
      <c r="B1092" s="70" t="s">
        <v>1007</v>
      </c>
      <c r="C1092"/>
      <c r="D1092"/>
      <c r="E1092"/>
      <c r="F1092"/>
    </row>
    <row r="1093" spans="1:6" ht="15.75">
      <c r="A1093" t="s">
        <v>1009</v>
      </c>
      <c r="B1093" s="70" t="s">
        <v>1008</v>
      </c>
      <c r="C1093"/>
      <c r="D1093"/>
      <c r="E1093"/>
      <c r="F1093"/>
    </row>
    <row r="1094" spans="1:6" ht="15.75">
      <c r="A1094"/>
      <c r="B1094" s="70"/>
      <c r="C1094"/>
      <c r="D1094"/>
      <c r="E1094"/>
      <c r="F1094"/>
    </row>
    <row r="1095" spans="1:6" ht="15.75">
      <c r="A1095"/>
      <c r="B1095" s="70"/>
      <c r="C1095"/>
      <c r="D1095"/>
      <c r="E1095"/>
      <c r="F1095"/>
    </row>
    <row r="1096" spans="1:6" ht="31.5">
      <c r="A1096"/>
      <c r="B1096" s="70" t="s">
        <v>1010</v>
      </c>
      <c r="C1096"/>
      <c r="D1096"/>
      <c r="E1096"/>
      <c r="F1096"/>
    </row>
    <row r="1097" spans="1:6" ht="31.5">
      <c r="A1097"/>
      <c r="B1097" s="70" t="s">
        <v>1014</v>
      </c>
      <c r="C1097"/>
      <c r="D1097"/>
      <c r="E1097"/>
      <c r="F1097"/>
    </row>
    <row r="1098" spans="1:6" ht="15.75">
      <c r="A1098"/>
      <c r="B1098" s="70"/>
      <c r="C1098"/>
      <c r="D1098"/>
      <c r="E1098"/>
      <c r="F1098"/>
    </row>
    <row r="1099" spans="1:6" ht="45">
      <c r="A1099"/>
      <c r="B1099" s="294" t="str">
        <f>"ATTENZIONE: questa è una formula    "&amp;B1092&amp;" - "&amp;B1093</f>
        <v>ATTENZIONE: questa è una formula    Quando in un file ho molte informazioni, è conveniente assegnare un NOME ad una o più celle, in modo da ritrovare tale area utilizzando il tasto funzione F5. I nomi verranno visualizzati in ordine alfabetico. - Procedimento per assegnare un nome: evidenziano le celle [intervallo] la nominare, assegnare il nome</v>
      </c>
      <c r="C1099"/>
      <c r="D1099"/>
      <c r="E1099"/>
      <c r="F1099"/>
    </row>
    <row r="1100" spans="1:6" ht="15.75">
      <c r="A1100"/>
      <c r="B1100" s="70"/>
      <c r="C1100"/>
      <c r="D1100"/>
      <c r="E1100"/>
      <c r="F1100"/>
    </row>
    <row r="1101" spans="1:6" ht="15.75">
      <c r="A1101"/>
      <c r="B1101" s="70" t="s">
        <v>1015</v>
      </c>
      <c r="C1101"/>
      <c r="D1101"/>
      <c r="E1101"/>
      <c r="F1101"/>
    </row>
    <row r="1102" spans="1:6" ht="15.75">
      <c r="A1102"/>
      <c r="B1102" s="70" t="s">
        <v>1016</v>
      </c>
      <c r="C1102"/>
      <c r="D1102"/>
      <c r="E1102"/>
      <c r="F1102"/>
    </row>
    <row r="1103" spans="1:6" ht="15.75">
      <c r="A1103"/>
      <c r="B1103" s="70"/>
      <c r="C1103"/>
      <c r="D1103"/>
      <c r="E1103"/>
      <c r="F1103"/>
    </row>
    <row r="1104" spans="1:6">
      <c r="A1104"/>
      <c r="B1104" s="294" t="str">
        <f>UPPER(B1101)</f>
        <v>LA FUNZIONE =MAIUSC(RIF) TRASFORMA IL RIFERIMENTO IN CARATTERI MAIUSCOLI.</v>
      </c>
      <c r="C1104"/>
      <c r="D1104"/>
      <c r="E1104"/>
      <c r="F1104"/>
    </row>
    <row r="1105" spans="1:6">
      <c r="A1105"/>
      <c r="B1105"/>
      <c r="C1105"/>
      <c r="D1105"/>
      <c r="E1105"/>
      <c r="F1105"/>
    </row>
    <row r="1106" spans="1:6">
      <c r="A1106"/>
      <c r="B1106" s="294" t="str">
        <f>LOWER(B1102)</f>
        <v>la funzione =minusc(rif) trasforma il riferimento in caratteri minusci.</v>
      </c>
      <c r="C1106"/>
      <c r="D1106"/>
      <c r="E1106"/>
      <c r="F1106"/>
    </row>
    <row r="1107" spans="1:6">
      <c r="A1107"/>
      <c r="B1107" s="295"/>
      <c r="C1107"/>
      <c r="D1107"/>
      <c r="E1107"/>
      <c r="F1107"/>
    </row>
    <row r="1108" spans="1:6" ht="15.75">
      <c r="A1108"/>
      <c r="B1108" s="70" t="s">
        <v>1017</v>
      </c>
      <c r="C1108"/>
      <c r="D1108"/>
      <c r="E1108"/>
      <c r="F1108"/>
    </row>
    <row r="1109" spans="1:6" ht="15.75">
      <c r="A1109"/>
      <c r="B1109" s="70"/>
      <c r="C1109"/>
      <c r="D1109"/>
      <c r="E1109"/>
      <c r="F1109"/>
    </row>
    <row r="1110" spans="1:6" ht="15.75">
      <c r="A1110"/>
      <c r="B1110" s="70"/>
      <c r="C1110"/>
      <c r="D1110"/>
      <c r="E1110"/>
      <c r="F1110"/>
    </row>
    <row r="1111" spans="1:6" ht="18.75">
      <c r="A1111"/>
      <c r="B1111" s="69" t="s">
        <v>1018</v>
      </c>
      <c r="C1111"/>
      <c r="D1111"/>
      <c r="E1111"/>
      <c r="F1111"/>
    </row>
    <row r="1112" spans="1:6" ht="15.75">
      <c r="A1112"/>
      <c r="B1112" s="70"/>
      <c r="C1112"/>
      <c r="D1112"/>
      <c r="E1112"/>
      <c r="F1112"/>
    </row>
    <row r="1113" spans="1:6" ht="15.75">
      <c r="A1113"/>
      <c r="B1113" s="70" t="s">
        <v>1019</v>
      </c>
      <c r="C1113"/>
      <c r="D1113"/>
      <c r="E1113"/>
      <c r="F1113"/>
    </row>
    <row r="1114" spans="1:6" ht="15.75">
      <c r="A1114"/>
      <c r="B1114" s="70"/>
      <c r="C1114"/>
      <c r="D1114"/>
      <c r="E1114"/>
      <c r="F1114"/>
    </row>
    <row r="1115" spans="1:6" ht="15.75">
      <c r="A1115"/>
      <c r="B1115" s="70"/>
      <c r="C1115"/>
      <c r="D1115"/>
      <c r="E1115"/>
      <c r="F1115"/>
    </row>
    <row r="1116" spans="1:6" ht="15.75">
      <c r="A1116"/>
      <c r="B1116" s="70"/>
      <c r="C1116"/>
      <c r="D1116"/>
      <c r="E1116"/>
      <c r="F1116"/>
    </row>
    <row r="1117" spans="1:6" ht="15.75">
      <c r="A1117"/>
      <c r="B1117" s="70"/>
      <c r="C1117"/>
      <c r="D1117"/>
      <c r="E1117"/>
      <c r="F1117"/>
    </row>
    <row r="1118" spans="1:6" ht="15.75">
      <c r="A1118"/>
      <c r="B1118" s="70"/>
      <c r="C1118"/>
      <c r="D1118"/>
      <c r="E1118"/>
      <c r="F1118"/>
    </row>
    <row r="1119" spans="1:6" ht="15.75">
      <c r="A1119"/>
      <c r="B1119" s="70"/>
      <c r="C1119"/>
      <c r="D1119"/>
      <c r="E1119"/>
      <c r="F1119"/>
    </row>
    <row r="1120" spans="1:6" ht="15.75">
      <c r="A1120"/>
      <c r="B1120" s="70"/>
      <c r="C1120"/>
      <c r="D1120"/>
      <c r="E1120"/>
      <c r="F1120"/>
    </row>
    <row r="1121" spans="1:6" ht="15.75">
      <c r="A1121"/>
      <c r="B1121" s="70"/>
      <c r="C1121"/>
      <c r="D1121"/>
      <c r="E1121"/>
      <c r="F1121"/>
    </row>
    <row r="1122" spans="1:6" ht="15.75">
      <c r="A1122"/>
      <c r="B1122" s="70"/>
      <c r="C1122"/>
      <c r="D1122"/>
      <c r="E1122"/>
      <c r="F1122"/>
    </row>
    <row r="1123" spans="1:6" ht="15.75">
      <c r="A1123"/>
      <c r="B1123" s="70"/>
      <c r="C1123"/>
      <c r="D1123"/>
      <c r="E1123"/>
      <c r="F1123"/>
    </row>
    <row r="1124" spans="1:6" ht="15.75">
      <c r="A1124"/>
      <c r="B1124" s="70"/>
      <c r="C1124"/>
      <c r="D1124"/>
      <c r="E1124"/>
      <c r="F1124"/>
    </row>
    <row r="1125" spans="1:6" ht="15.75">
      <c r="A1125"/>
      <c r="B1125" s="70"/>
      <c r="C1125"/>
      <c r="D1125"/>
      <c r="E1125"/>
      <c r="F1125"/>
    </row>
    <row r="1126" spans="1:6" ht="15.75">
      <c r="A1126"/>
      <c r="B1126" s="70"/>
      <c r="C1126"/>
      <c r="D1126"/>
      <c r="E1126"/>
      <c r="F1126"/>
    </row>
    <row r="1127" spans="1:6" ht="18.75">
      <c r="A1127"/>
      <c r="B1127" s="69" t="s">
        <v>1020</v>
      </c>
      <c r="C1127"/>
      <c r="D1127"/>
      <c r="E1127"/>
      <c r="F1127"/>
    </row>
    <row r="1128" spans="1:6" ht="15.75">
      <c r="A1128"/>
      <c r="B1128" s="70"/>
      <c r="C1128"/>
      <c r="D1128"/>
      <c r="E1128"/>
      <c r="F1128"/>
    </row>
    <row r="1129" spans="1:6" ht="15.75">
      <c r="A1129"/>
      <c r="B1129" s="95" t="s">
        <v>159</v>
      </c>
      <c r="C1129"/>
      <c r="D1129"/>
      <c r="E1129"/>
      <c r="F1129"/>
    </row>
    <row r="1130" spans="1:6" ht="15.75">
      <c r="A1130"/>
      <c r="B1130" s="282" t="s">
        <v>119</v>
      </c>
      <c r="C1130"/>
      <c r="D1130"/>
      <c r="E1130"/>
      <c r="F1130"/>
    </row>
    <row r="1131" spans="1:6" ht="15.75">
      <c r="A1131"/>
      <c r="B1131" s="282" t="s">
        <v>116</v>
      </c>
      <c r="C1131"/>
      <c r="D1131"/>
      <c r="E1131"/>
      <c r="F1131"/>
    </row>
    <row r="1132" spans="1:6" ht="15.75">
      <c r="A1132"/>
      <c r="B1132" s="95" t="s">
        <v>350</v>
      </c>
      <c r="C1132"/>
      <c r="D1132"/>
      <c r="E1132"/>
      <c r="F1132"/>
    </row>
    <row r="1133" spans="1:6" ht="15.75">
      <c r="A1133"/>
      <c r="B1133" s="95" t="s">
        <v>666</v>
      </c>
      <c r="C1133"/>
      <c r="D1133"/>
      <c r="E1133"/>
      <c r="F1133"/>
    </row>
    <row r="1134" spans="1:6" ht="15.75">
      <c r="A1134"/>
      <c r="B1134" s="95" t="s">
        <v>160</v>
      </c>
      <c r="C1134"/>
      <c r="D1134"/>
      <c r="E1134"/>
      <c r="F1134"/>
    </row>
    <row r="1135" spans="1:6" ht="15.75">
      <c r="A1135"/>
      <c r="B1135" s="95" t="s">
        <v>121</v>
      </c>
      <c r="C1135"/>
      <c r="D1135"/>
      <c r="E1135"/>
      <c r="F1135"/>
    </row>
    <row r="1136" spans="1:6" ht="15.75">
      <c r="A1136"/>
      <c r="B1136" s="95" t="s">
        <v>674</v>
      </c>
      <c r="C1136"/>
      <c r="D1136"/>
      <c r="E1136"/>
      <c r="F1136"/>
    </row>
    <row r="1137" spans="1:6" ht="15.75">
      <c r="A1137"/>
      <c r="B1137" s="95" t="s">
        <v>997</v>
      </c>
      <c r="C1137"/>
      <c r="D1137"/>
      <c r="E1137"/>
      <c r="F1137"/>
    </row>
    <row r="1138" spans="1:6" ht="15.75">
      <c r="A1138"/>
      <c r="B1138" s="95" t="s">
        <v>348</v>
      </c>
      <c r="C1138"/>
      <c r="D1138"/>
      <c r="E1138"/>
      <c r="F1138"/>
    </row>
    <row r="1139" spans="1:6" ht="15.75">
      <c r="A1139"/>
      <c r="B1139" s="95" t="s">
        <v>351</v>
      </c>
      <c r="C1139"/>
      <c r="D1139"/>
      <c r="E1139"/>
      <c r="F1139"/>
    </row>
    <row r="1140" spans="1:6" ht="15.75">
      <c r="A1140"/>
      <c r="B1140" s="95" t="s">
        <v>620</v>
      </c>
      <c r="C1140"/>
      <c r="D1140"/>
      <c r="E1140"/>
      <c r="F1140"/>
    </row>
    <row r="1141" spans="1:6" ht="15.75">
      <c r="A1141"/>
      <c r="B1141" s="95" t="s">
        <v>117</v>
      </c>
      <c r="C1141"/>
      <c r="D1141"/>
      <c r="E1141"/>
      <c r="F1141"/>
    </row>
    <row r="1142" spans="1:6" ht="15.75">
      <c r="A1142"/>
      <c r="B1142" s="95" t="s">
        <v>829</v>
      </c>
      <c r="C1142"/>
      <c r="D1142"/>
      <c r="E1142"/>
      <c r="F1142"/>
    </row>
    <row r="1143" spans="1:6" ht="15.75">
      <c r="A1143"/>
      <c r="B1143" s="95" t="s">
        <v>118</v>
      </c>
      <c r="C1143"/>
      <c r="D1143"/>
      <c r="E1143"/>
      <c r="F1143"/>
    </row>
    <row r="1144" spans="1:6" ht="15.75">
      <c r="A1144"/>
      <c r="B1144" s="95" t="s">
        <v>120</v>
      </c>
      <c r="C1144"/>
      <c r="D1144"/>
      <c r="E1144"/>
      <c r="F1144"/>
    </row>
    <row r="1145" spans="1:6" ht="15.75">
      <c r="A1145"/>
      <c r="B1145" s="95" t="s">
        <v>161</v>
      </c>
      <c r="C1145"/>
      <c r="D1145"/>
      <c r="E1145"/>
      <c r="F1145"/>
    </row>
    <row r="1146" spans="1:6" ht="15.75">
      <c r="A1146"/>
      <c r="B1146" s="95" t="s">
        <v>162</v>
      </c>
      <c r="C1146"/>
      <c r="D1146"/>
      <c r="E1146"/>
      <c r="F1146"/>
    </row>
    <row r="1147" spans="1:6" ht="15.75">
      <c r="A1147"/>
      <c r="B1147" s="95" t="s">
        <v>827</v>
      </c>
      <c r="C1147"/>
      <c r="D1147"/>
      <c r="E1147"/>
      <c r="F1147"/>
    </row>
    <row r="1148" spans="1:6">
      <c r="A1148"/>
      <c r="B1148"/>
      <c r="C1148"/>
      <c r="D1148"/>
      <c r="E1148"/>
      <c r="F1148"/>
    </row>
    <row r="1149" spans="1:6">
      <c r="A1149"/>
      <c r="B1149"/>
      <c r="C1149"/>
      <c r="D1149"/>
      <c r="E1149"/>
      <c r="F1149"/>
    </row>
    <row r="1150" spans="1:6" ht="15.75">
      <c r="B1150" s="70"/>
    </row>
    <row r="1151" spans="1:6" ht="15.75">
      <c r="B1151" s="70"/>
    </row>
    <row r="1152" spans="1:6" ht="15.75">
      <c r="B1152" s="70"/>
    </row>
    <row r="1153" spans="2:2" ht="15.75">
      <c r="B1153" s="70"/>
    </row>
    <row r="1154" spans="2:2" ht="15.75">
      <c r="B1154" s="70"/>
    </row>
    <row r="1155" spans="2:2" ht="15.75">
      <c r="B1155" s="70"/>
    </row>
    <row r="1156" spans="2:2" ht="15.75">
      <c r="B1156" s="70"/>
    </row>
    <row r="1157" spans="2:2" ht="15.75">
      <c r="B1157" s="70"/>
    </row>
    <row r="1158" spans="2:2" ht="15.75">
      <c r="B1158" s="70"/>
    </row>
    <row r="1159" spans="2:2" ht="15.75">
      <c r="B1159" s="70"/>
    </row>
    <row r="1160" spans="2:2" ht="15.75">
      <c r="B1160" s="70"/>
    </row>
    <row r="1161" spans="2:2" ht="15.75">
      <c r="B1161" s="70"/>
    </row>
    <row r="1162" spans="2:2" ht="15.75">
      <c r="B1162" s="70"/>
    </row>
    <row r="1163" spans="2:2" ht="15.75">
      <c r="B1163" s="70"/>
    </row>
    <row r="1164" spans="2:2" ht="15.75">
      <c r="B1164" s="70"/>
    </row>
    <row r="1165" spans="2:2" ht="15.75">
      <c r="B1165" s="70"/>
    </row>
    <row r="1166" spans="2:2" ht="15.75">
      <c r="B1166" s="70"/>
    </row>
    <row r="1167" spans="2:2" ht="15.75">
      <c r="B1167" s="70"/>
    </row>
    <row r="1168" spans="2:2" ht="15.75">
      <c r="B1168" s="70"/>
    </row>
    <row r="1169" spans="2:2" ht="15.75">
      <c r="B1169" s="70"/>
    </row>
    <row r="1170" spans="2:2" ht="15.75">
      <c r="B1170" s="70"/>
    </row>
    <row r="1171" spans="2:2" ht="15.75">
      <c r="B1171" s="70"/>
    </row>
    <row r="1172" spans="2:2" ht="15.75">
      <c r="B1172" s="70"/>
    </row>
    <row r="1173" spans="2:2" ht="15.75">
      <c r="B1173" s="70"/>
    </row>
    <row r="1174" spans="2:2" ht="15.75">
      <c r="B1174" s="70"/>
    </row>
    <row r="1175" spans="2:2" ht="15.75">
      <c r="B1175" s="70"/>
    </row>
    <row r="1176" spans="2:2" ht="15.75">
      <c r="B1176" s="70"/>
    </row>
    <row r="1177" spans="2:2" ht="15.75">
      <c r="B1177" s="70"/>
    </row>
    <row r="1178" spans="2:2" ht="15.75">
      <c r="B1178" s="70"/>
    </row>
    <row r="1179" spans="2:2" ht="15.75">
      <c r="B1179" s="70"/>
    </row>
    <row r="1180" spans="2:2" ht="15.75">
      <c r="B1180" s="70"/>
    </row>
    <row r="1181" spans="2:2" ht="15.75">
      <c r="B1181" s="70"/>
    </row>
    <row r="1182" spans="2:2" ht="15.75">
      <c r="B1182" s="70"/>
    </row>
    <row r="1183" spans="2:2" ht="15.75">
      <c r="B1183" s="70"/>
    </row>
    <row r="1184" spans="2:2" ht="15.75">
      <c r="B1184" s="70"/>
    </row>
    <row r="1185" spans="2:2" ht="15.75">
      <c r="B1185" s="70"/>
    </row>
    <row r="1186" spans="2:2" ht="15.75">
      <c r="B1186" s="70"/>
    </row>
    <row r="1187" spans="2:2" ht="15.75">
      <c r="B1187" s="70"/>
    </row>
    <row r="1188" spans="2:2" ht="15.75">
      <c r="B1188" s="70"/>
    </row>
    <row r="1189" spans="2:2" ht="15.75">
      <c r="B1189" s="70"/>
    </row>
    <row r="1190" spans="2:2" ht="15.75">
      <c r="B1190" s="70"/>
    </row>
    <row r="1191" spans="2:2" ht="15.75">
      <c r="B1191" s="70"/>
    </row>
    <row r="1192" spans="2:2" ht="15.75">
      <c r="B1192" s="70"/>
    </row>
    <row r="1193" spans="2:2" ht="15.75">
      <c r="B1193" s="70"/>
    </row>
    <row r="1194" spans="2:2" ht="15.75">
      <c r="B1194" s="70"/>
    </row>
    <row r="1195" spans="2:2" ht="15.75">
      <c r="B1195" s="70"/>
    </row>
    <row r="1196" spans="2:2" ht="15.75">
      <c r="B1196" s="70"/>
    </row>
    <row r="1197" spans="2:2" ht="15.75">
      <c r="B1197" s="70"/>
    </row>
    <row r="1198" spans="2:2" ht="15.75">
      <c r="B1198" s="70"/>
    </row>
    <row r="1199" spans="2:2" ht="15.75">
      <c r="B1199" s="70"/>
    </row>
    <row r="1200" spans="2:2" ht="15.75">
      <c r="B1200" s="70"/>
    </row>
    <row r="1201" spans="2:2" ht="15.75">
      <c r="B1201" s="70"/>
    </row>
    <row r="1202" spans="2:2" ht="15.75">
      <c r="B1202" s="70"/>
    </row>
    <row r="1203" spans="2:2" ht="15.75">
      <c r="B1203" s="70"/>
    </row>
    <row r="1204" spans="2:2" ht="15.75">
      <c r="B1204" s="70"/>
    </row>
    <row r="1205" spans="2:2" ht="15.75">
      <c r="B1205" s="70"/>
    </row>
    <row r="1206" spans="2:2" ht="15.75">
      <c r="B1206" s="70"/>
    </row>
    <row r="1207" spans="2:2" ht="15.75">
      <c r="B1207" s="70"/>
    </row>
    <row r="1208" spans="2:2" ht="15.75">
      <c r="B1208" s="70"/>
    </row>
    <row r="1209" spans="2:2" ht="15.75">
      <c r="B1209" s="70"/>
    </row>
    <row r="1210" spans="2:2" ht="15.75">
      <c r="B1210" s="70"/>
    </row>
    <row r="1211" spans="2:2" ht="15.75">
      <c r="B1211" s="70"/>
    </row>
    <row r="1212" spans="2:2" ht="15.75">
      <c r="B1212" s="70"/>
    </row>
    <row r="1213" spans="2:2" ht="15.75">
      <c r="B1213" s="70"/>
    </row>
    <row r="1214" spans="2:2" ht="15.75">
      <c r="B1214" s="70"/>
    </row>
    <row r="1215" spans="2:2" ht="15.75">
      <c r="B1215" s="70"/>
    </row>
    <row r="1216" spans="2:2" ht="15.75">
      <c r="B1216" s="70"/>
    </row>
    <row r="1217" spans="2:2" ht="15.75">
      <c r="B1217" s="70"/>
    </row>
    <row r="1218" spans="2:2" ht="15.75">
      <c r="B1218" s="70"/>
    </row>
    <row r="1219" spans="2:2" ht="15.75">
      <c r="B1219" s="70"/>
    </row>
    <row r="1220" spans="2:2" ht="15.75">
      <c r="B1220" s="70"/>
    </row>
    <row r="1221" spans="2:2" ht="15.75">
      <c r="B1221" s="70"/>
    </row>
    <row r="1222" spans="2:2" ht="15.75">
      <c r="B1222" s="70"/>
    </row>
    <row r="1223" spans="2:2" ht="15.75">
      <c r="B1223" s="70"/>
    </row>
    <row r="1224" spans="2:2" ht="15.75">
      <c r="B1224" s="70"/>
    </row>
    <row r="1225" spans="2:2" ht="15.75">
      <c r="B1225" s="70"/>
    </row>
    <row r="1226" spans="2:2" ht="15.75">
      <c r="B1226" s="70"/>
    </row>
    <row r="1227" spans="2:2" ht="15.75">
      <c r="B1227" s="70"/>
    </row>
    <row r="1228" spans="2:2" ht="15.75">
      <c r="B1228" s="70"/>
    </row>
    <row r="1229" spans="2:2" ht="15.75">
      <c r="B1229" s="70"/>
    </row>
    <row r="1230" spans="2:2" ht="15.75">
      <c r="B1230" s="70"/>
    </row>
    <row r="1231" spans="2:2" ht="15.75">
      <c r="B1231" s="70"/>
    </row>
    <row r="1232" spans="2:2" ht="15.75">
      <c r="B1232" s="70"/>
    </row>
    <row r="1233" spans="2:2" ht="15.75">
      <c r="B1233" s="70"/>
    </row>
    <row r="1234" spans="2:2" ht="15.75">
      <c r="B1234" s="70"/>
    </row>
    <row r="1235" spans="2:2" ht="15.75">
      <c r="B1235" s="70"/>
    </row>
    <row r="1236" spans="2:2" ht="15.75">
      <c r="B1236" s="70"/>
    </row>
    <row r="1237" spans="2:2" ht="15.75">
      <c r="B1237" s="70"/>
    </row>
    <row r="1238" spans="2:2" ht="15.75">
      <c r="B1238" s="70"/>
    </row>
    <row r="1239" spans="2:2" ht="15.75">
      <c r="B1239" s="70"/>
    </row>
    <row r="1240" spans="2:2" ht="15.75">
      <c r="B1240" s="70"/>
    </row>
    <row r="1241" spans="2:2" ht="15.75">
      <c r="B1241" s="70"/>
    </row>
    <row r="1242" spans="2:2" ht="15.75">
      <c r="B1242" s="70"/>
    </row>
    <row r="1243" spans="2:2" ht="15.75">
      <c r="B1243" s="70"/>
    </row>
    <row r="1244" spans="2:2" ht="15.75">
      <c r="B1244" s="70"/>
    </row>
    <row r="1245" spans="2:2" ht="15.75">
      <c r="B1245" s="70"/>
    </row>
    <row r="1246" spans="2:2" ht="15.75">
      <c r="B1246" s="70"/>
    </row>
    <row r="1247" spans="2:2" ht="15.75">
      <c r="B1247" s="70"/>
    </row>
    <row r="1248" spans="2:2" ht="15.75">
      <c r="B1248" s="70"/>
    </row>
    <row r="1249" spans="2:2" ht="15.75">
      <c r="B1249" s="70"/>
    </row>
    <row r="1250" spans="2:2" ht="15.75">
      <c r="B1250" s="70"/>
    </row>
    <row r="1251" spans="2:2" ht="15.75">
      <c r="B1251" s="70"/>
    </row>
    <row r="1252" spans="2:2" ht="15.75">
      <c r="B1252" s="70"/>
    </row>
    <row r="1253" spans="2:2" ht="15.75">
      <c r="B1253" s="70"/>
    </row>
    <row r="1254" spans="2:2" ht="15.75">
      <c r="B1254" s="70"/>
    </row>
    <row r="1255" spans="2:2" ht="15.75">
      <c r="B1255" s="70"/>
    </row>
    <row r="1256" spans="2:2" ht="15.75">
      <c r="B1256" s="70"/>
    </row>
    <row r="1257" spans="2:2" ht="15.75">
      <c r="B1257" s="70"/>
    </row>
    <row r="1258" spans="2:2" ht="15.75">
      <c r="B1258" s="70"/>
    </row>
    <row r="1259" spans="2:2" ht="15.75">
      <c r="B1259" s="70"/>
    </row>
    <row r="1260" spans="2:2" ht="15.75">
      <c r="B1260" s="70"/>
    </row>
    <row r="1261" spans="2:2" ht="15.75">
      <c r="B1261" s="70"/>
    </row>
    <row r="1262" spans="2:2" ht="15.75">
      <c r="B1262" s="70"/>
    </row>
    <row r="1263" spans="2:2" ht="15.75">
      <c r="B1263" s="70"/>
    </row>
    <row r="1264" spans="2:2" ht="15.75">
      <c r="B1264" s="70"/>
    </row>
    <row r="1265" spans="2:2" ht="15.75">
      <c r="B1265" s="70"/>
    </row>
    <row r="1266" spans="2:2" ht="15.75">
      <c r="B1266" s="70"/>
    </row>
    <row r="1267" spans="2:2" ht="15.75">
      <c r="B1267" s="70"/>
    </row>
    <row r="1268" spans="2:2" ht="15.75">
      <c r="B1268" s="70"/>
    </row>
    <row r="1269" spans="2:2" ht="15.75">
      <c r="B1269" s="70"/>
    </row>
    <row r="1270" spans="2:2" ht="15.75">
      <c r="B1270" s="70"/>
    </row>
    <row r="1271" spans="2:2" ht="15.75">
      <c r="B1271" s="70"/>
    </row>
    <row r="1272" spans="2:2" ht="15.75">
      <c r="B1272" s="70"/>
    </row>
    <row r="1273" spans="2:2" ht="15.75">
      <c r="B1273" s="70"/>
    </row>
    <row r="1274" spans="2:2" ht="15.75">
      <c r="B1274" s="70"/>
    </row>
    <row r="1275" spans="2:2" ht="15.75">
      <c r="B1275" s="70"/>
    </row>
    <row r="1276" spans="2:2" ht="15.75">
      <c r="B1276" s="70"/>
    </row>
    <row r="1277" spans="2:2" ht="15.75">
      <c r="B1277" s="70"/>
    </row>
    <row r="1278" spans="2:2" ht="15.75">
      <c r="B1278" s="70"/>
    </row>
    <row r="1279" spans="2:2" ht="15.75">
      <c r="B1279" s="70"/>
    </row>
    <row r="1280" spans="2:2" ht="15.75">
      <c r="B1280" s="70"/>
    </row>
    <row r="1281" spans="2:2" ht="15.75">
      <c r="B1281" s="70"/>
    </row>
    <row r="1282" spans="2:2" ht="15.75">
      <c r="B1282" s="70"/>
    </row>
    <row r="1283" spans="2:2" ht="15.75">
      <c r="B1283" s="70"/>
    </row>
    <row r="1284" spans="2:2" ht="15.75">
      <c r="B1284" s="70"/>
    </row>
    <row r="1285" spans="2:2" ht="15.75">
      <c r="B1285" s="70"/>
    </row>
    <row r="1286" spans="2:2" ht="15.75">
      <c r="B1286" s="70"/>
    </row>
    <row r="1287" spans="2:2" ht="15.75">
      <c r="B1287" s="70"/>
    </row>
    <row r="1288" spans="2:2" ht="15.75">
      <c r="B1288" s="70"/>
    </row>
    <row r="1289" spans="2:2" ht="15.75">
      <c r="B1289" s="70"/>
    </row>
    <row r="1290" spans="2:2" ht="15.75">
      <c r="B1290" s="70"/>
    </row>
    <row r="1291" spans="2:2" ht="15.75">
      <c r="B1291" s="70"/>
    </row>
    <row r="1292" spans="2:2" ht="15.75">
      <c r="B1292" s="70"/>
    </row>
    <row r="1293" spans="2:2" ht="15.75">
      <c r="B1293" s="70"/>
    </row>
    <row r="1294" spans="2:2" ht="15.75">
      <c r="B1294" s="70"/>
    </row>
    <row r="1295" spans="2:2" ht="15.75">
      <c r="B1295" s="70"/>
    </row>
    <row r="1296" spans="2:2" ht="15.75">
      <c r="B1296" s="70"/>
    </row>
    <row r="1297" spans="2:2" ht="15.75">
      <c r="B1297" s="70"/>
    </row>
    <row r="1298" spans="2:2" ht="15.75">
      <c r="B1298" s="70"/>
    </row>
    <row r="1299" spans="2:2" ht="15.75">
      <c r="B1299" s="70"/>
    </row>
    <row r="1300" spans="2:2" ht="15.75">
      <c r="B1300" s="70"/>
    </row>
    <row r="1301" spans="2:2" ht="15.75">
      <c r="B1301" s="70"/>
    </row>
    <row r="1302" spans="2:2" ht="15.75">
      <c r="B1302" s="70"/>
    </row>
    <row r="1303" spans="2:2" ht="15.75">
      <c r="B1303" s="70"/>
    </row>
    <row r="1304" spans="2:2" ht="15.75">
      <c r="B1304" s="70"/>
    </row>
    <row r="1305" spans="2:2" ht="15.75">
      <c r="B1305" s="70"/>
    </row>
    <row r="1306" spans="2:2" ht="15.75">
      <c r="B1306" s="70"/>
    </row>
    <row r="1307" spans="2:2" ht="15.75">
      <c r="B1307" s="70"/>
    </row>
    <row r="1308" spans="2:2" ht="15.75">
      <c r="B1308" s="70"/>
    </row>
    <row r="1309" spans="2:2" ht="15.75">
      <c r="B1309" s="70"/>
    </row>
    <row r="1310" spans="2:2" ht="15.75">
      <c r="B1310" s="70"/>
    </row>
    <row r="1311" spans="2:2" ht="15.75">
      <c r="B1311" s="70"/>
    </row>
    <row r="1312" spans="2:2" ht="15.75">
      <c r="B1312" s="70"/>
    </row>
    <row r="1313" spans="2:2" ht="15.75">
      <c r="B1313" s="70"/>
    </row>
    <row r="1314" spans="2:2" ht="15.75">
      <c r="B1314" s="70"/>
    </row>
    <row r="1315" spans="2:2" ht="15.75">
      <c r="B1315" s="70"/>
    </row>
    <row r="1316" spans="2:2" ht="15.75">
      <c r="B1316" s="70"/>
    </row>
    <row r="1317" spans="2:2" ht="15.75">
      <c r="B1317" s="70"/>
    </row>
    <row r="1318" spans="2:2" ht="15.75">
      <c r="B1318" s="70"/>
    </row>
    <row r="1319" spans="2:2" ht="15.75">
      <c r="B1319" s="70"/>
    </row>
    <row r="1320" spans="2:2" ht="15.75">
      <c r="B1320" s="70"/>
    </row>
    <row r="1321" spans="2:2" ht="15.75">
      <c r="B1321" s="70"/>
    </row>
    <row r="1322" spans="2:2" ht="15.75">
      <c r="B1322" s="70"/>
    </row>
    <row r="1323" spans="2:2" ht="15.75">
      <c r="B1323" s="70"/>
    </row>
    <row r="1324" spans="2:2" ht="15.75">
      <c r="B1324" s="70"/>
    </row>
    <row r="1325" spans="2:2" ht="15.75">
      <c r="B1325" s="70"/>
    </row>
    <row r="1326" spans="2:2" ht="15.75">
      <c r="B1326" s="70"/>
    </row>
    <row r="1327" spans="2:2" ht="15.75">
      <c r="B1327" s="70"/>
    </row>
    <row r="1328" spans="2:2" ht="15.75">
      <c r="B1328" s="70"/>
    </row>
    <row r="1329" spans="2:2" ht="15.75">
      <c r="B1329" s="70"/>
    </row>
    <row r="1330" spans="2:2" ht="15.75">
      <c r="B1330" s="70"/>
    </row>
    <row r="1331" spans="2:2" ht="15.75">
      <c r="B1331" s="70"/>
    </row>
    <row r="1332" spans="2:2" ht="15.75">
      <c r="B1332" s="70"/>
    </row>
    <row r="1333" spans="2:2" ht="15.75">
      <c r="B1333" s="70"/>
    </row>
    <row r="1334" spans="2:2" ht="15.75">
      <c r="B1334" s="70"/>
    </row>
    <row r="1335" spans="2:2" ht="15.75">
      <c r="B1335" s="70"/>
    </row>
    <row r="1336" spans="2:2" ht="15.75">
      <c r="B1336" s="70"/>
    </row>
    <row r="1337" spans="2:2" ht="15.75">
      <c r="B1337" s="70"/>
    </row>
    <row r="1338" spans="2:2" ht="15.75">
      <c r="B1338" s="70"/>
    </row>
    <row r="1339" spans="2:2" ht="15.75">
      <c r="B1339" s="70"/>
    </row>
    <row r="1340" spans="2:2" ht="15.75">
      <c r="B1340" s="70"/>
    </row>
    <row r="1341" spans="2:2" ht="15.75">
      <c r="B1341" s="70"/>
    </row>
    <row r="1342" spans="2:2" ht="15.75">
      <c r="B1342" s="70"/>
    </row>
    <row r="1343" spans="2:2" ht="15.75">
      <c r="B1343" s="70"/>
    </row>
    <row r="1344" spans="2:2" ht="15.75">
      <c r="B1344" s="70"/>
    </row>
    <row r="1345" spans="2:2" ht="15.75">
      <c r="B1345" s="70"/>
    </row>
    <row r="1346" spans="2:2" ht="15.75">
      <c r="B1346" s="70"/>
    </row>
    <row r="1347" spans="2:2" ht="15.75">
      <c r="B1347" s="70"/>
    </row>
    <row r="1348" spans="2:2" ht="15.75">
      <c r="B1348" s="70"/>
    </row>
    <row r="1349" spans="2:2" ht="15.75">
      <c r="B1349" s="70"/>
    </row>
    <row r="1350" spans="2:2" ht="15.75">
      <c r="B1350" s="70"/>
    </row>
    <row r="1351" spans="2:2" ht="15.75">
      <c r="B1351" s="70"/>
    </row>
    <row r="1352" spans="2:2" ht="15.75">
      <c r="B1352" s="70"/>
    </row>
    <row r="1353" spans="2:2" ht="15.75">
      <c r="B1353" s="70"/>
    </row>
    <row r="1354" spans="2:2" ht="15.75">
      <c r="B1354" s="70"/>
    </row>
    <row r="1355" spans="2:2" ht="15.75">
      <c r="B1355" s="70"/>
    </row>
    <row r="1356" spans="2:2" ht="15.75">
      <c r="B1356" s="70"/>
    </row>
    <row r="1357" spans="2:2" ht="15.75">
      <c r="B1357" s="70"/>
    </row>
    <row r="1358" spans="2:2" ht="15.75">
      <c r="B1358" s="70"/>
    </row>
    <row r="1359" spans="2:2" ht="15.75">
      <c r="B1359" s="70"/>
    </row>
    <row r="1360" spans="2:2" ht="15.75">
      <c r="B1360" s="70"/>
    </row>
    <row r="1361" spans="2:2" ht="15.75">
      <c r="B1361" s="70"/>
    </row>
    <row r="1362" spans="2:2" ht="15.75">
      <c r="B1362" s="70"/>
    </row>
    <row r="1363" spans="2:2" ht="15.75">
      <c r="B1363" s="70"/>
    </row>
    <row r="1364" spans="2:2" ht="15.75">
      <c r="B1364" s="70"/>
    </row>
    <row r="1365" spans="2:2" ht="15.75">
      <c r="B1365" s="70"/>
    </row>
    <row r="1366" spans="2:2" ht="15.75">
      <c r="B1366" s="70"/>
    </row>
    <row r="1367" spans="2:2" ht="15.75">
      <c r="B1367" s="70"/>
    </row>
    <row r="1368" spans="2:2" ht="15.75">
      <c r="B1368" s="70"/>
    </row>
    <row r="1369" spans="2:2" ht="15.75">
      <c r="B1369" s="70"/>
    </row>
    <row r="1370" spans="2:2" ht="15.75">
      <c r="B1370" s="70"/>
    </row>
    <row r="1371" spans="2:2" ht="15.75">
      <c r="B1371" s="70"/>
    </row>
    <row r="1372" spans="2:2" ht="15.75">
      <c r="B1372" s="70"/>
    </row>
    <row r="1373" spans="2:2" ht="15.75">
      <c r="B1373" s="70"/>
    </row>
    <row r="1374" spans="2:2" ht="15.75">
      <c r="B1374" s="70"/>
    </row>
    <row r="1375" spans="2:2" ht="15.75">
      <c r="B1375" s="70"/>
    </row>
    <row r="1376" spans="2:2" ht="15.75">
      <c r="B1376" s="70"/>
    </row>
    <row r="1377" spans="2:2" ht="15.75">
      <c r="B1377" s="70"/>
    </row>
    <row r="1378" spans="2:2" ht="15.75">
      <c r="B1378" s="70"/>
    </row>
    <row r="1379" spans="2:2" ht="15.75">
      <c r="B1379" s="70"/>
    </row>
    <row r="1380" spans="2:2" ht="15.75">
      <c r="B1380" s="70"/>
    </row>
    <row r="1381" spans="2:2" ht="15.75">
      <c r="B1381" s="70"/>
    </row>
    <row r="1382" spans="2:2" ht="15.75">
      <c r="B1382" s="70"/>
    </row>
    <row r="1383" spans="2:2" ht="15.75">
      <c r="B1383" s="70"/>
    </row>
    <row r="1384" spans="2:2" ht="15.75">
      <c r="B1384" s="70"/>
    </row>
    <row r="1385" spans="2:2" ht="15.75">
      <c r="B1385" s="70"/>
    </row>
    <row r="1386" spans="2:2" ht="15.75">
      <c r="B1386" s="70"/>
    </row>
    <row r="1387" spans="2:2" ht="15.75">
      <c r="B1387" s="70"/>
    </row>
    <row r="1388" spans="2:2" ht="15.75">
      <c r="B1388" s="70"/>
    </row>
    <row r="1389" spans="2:2" ht="15.75">
      <c r="B1389" s="70"/>
    </row>
    <row r="1390" spans="2:2" ht="15.75">
      <c r="B1390" s="70"/>
    </row>
    <row r="1391" spans="2:2" ht="15.75">
      <c r="B1391" s="70"/>
    </row>
    <row r="1392" spans="2:2" ht="15.75">
      <c r="B1392" s="70"/>
    </row>
    <row r="1393" spans="2:2" ht="15.75">
      <c r="B1393" s="70"/>
    </row>
    <row r="1394" spans="2:2" ht="15.75">
      <c r="B1394" s="70"/>
    </row>
    <row r="1395" spans="2:2" ht="15.75">
      <c r="B1395" s="70"/>
    </row>
    <row r="1396" spans="2:2" ht="15.75">
      <c r="B1396" s="70"/>
    </row>
    <row r="1397" spans="2:2" ht="15.75">
      <c r="B1397" s="70"/>
    </row>
    <row r="1398" spans="2:2" ht="15.75">
      <c r="B1398" s="70"/>
    </row>
    <row r="1399" spans="2:2" ht="15.75">
      <c r="B1399" s="70"/>
    </row>
    <row r="1400" spans="2:2" ht="15.75">
      <c r="B1400" s="70"/>
    </row>
    <row r="1401" spans="2:2" ht="15.75">
      <c r="B1401" s="70"/>
    </row>
    <row r="1402" spans="2:2" ht="15.75">
      <c r="B1402" s="70"/>
    </row>
    <row r="1403" spans="2:2" ht="15.75">
      <c r="B1403" s="70"/>
    </row>
    <row r="1404" spans="2:2" ht="15.75">
      <c r="B1404" s="70"/>
    </row>
    <row r="1405" spans="2:2" ht="15.75">
      <c r="B1405" s="70"/>
    </row>
    <row r="1406" spans="2:2" ht="15.75">
      <c r="B1406" s="70"/>
    </row>
    <row r="1407" spans="2:2" ht="15.75">
      <c r="B1407" s="70"/>
    </row>
    <row r="1408" spans="2:2" ht="15.75">
      <c r="B1408" s="70"/>
    </row>
    <row r="1409" spans="2:2" ht="15.75">
      <c r="B1409" s="70"/>
    </row>
    <row r="1410" spans="2:2" ht="15.75">
      <c r="B1410" s="70"/>
    </row>
    <row r="1411" spans="2:2" ht="15.75">
      <c r="B1411" s="70"/>
    </row>
    <row r="1412" spans="2:2" ht="15.75">
      <c r="B1412" s="70"/>
    </row>
    <row r="1413" spans="2:2" ht="15.75">
      <c r="B1413" s="70"/>
    </row>
    <row r="1414" spans="2:2" ht="15.75">
      <c r="B1414" s="70"/>
    </row>
    <row r="1415" spans="2:2" ht="15.75">
      <c r="B1415" s="70"/>
    </row>
    <row r="1416" spans="2:2" ht="15.75">
      <c r="B1416" s="70"/>
    </row>
    <row r="1417" spans="2:2" ht="15.75">
      <c r="B1417" s="70"/>
    </row>
    <row r="1418" spans="2:2" ht="15.75">
      <c r="B1418" s="70"/>
    </row>
    <row r="1419" spans="2:2" ht="15.75">
      <c r="B1419" s="70"/>
    </row>
    <row r="1420" spans="2:2" ht="15.75">
      <c r="B1420" s="70"/>
    </row>
    <row r="1421" spans="2:2" ht="15.75">
      <c r="B1421" s="70"/>
    </row>
    <row r="1422" spans="2:2" ht="15.75">
      <c r="B1422" s="70"/>
    </row>
    <row r="1423" spans="2:2" ht="15.75">
      <c r="B1423" s="70"/>
    </row>
    <row r="1424" spans="2:2" ht="15.75">
      <c r="B1424" s="70"/>
    </row>
    <row r="1425" spans="2:2" ht="15.75">
      <c r="B1425" s="70"/>
    </row>
    <row r="1426" spans="2:2" ht="15.75">
      <c r="B1426" s="70"/>
    </row>
    <row r="1427" spans="2:2" ht="15.75">
      <c r="B1427" s="70"/>
    </row>
    <row r="1428" spans="2:2" ht="15.75">
      <c r="B1428" s="70"/>
    </row>
    <row r="1429" spans="2:2" ht="15.75">
      <c r="B1429" s="70"/>
    </row>
    <row r="1430" spans="2:2" ht="15.75">
      <c r="B1430" s="70"/>
    </row>
    <row r="1431" spans="2:2" ht="15.75">
      <c r="B1431" s="70"/>
    </row>
    <row r="1432" spans="2:2" ht="15.75">
      <c r="B1432" s="70"/>
    </row>
    <row r="1433" spans="2:2" ht="15.75">
      <c r="B1433" s="70"/>
    </row>
    <row r="1434" spans="2:2" ht="15.75">
      <c r="B1434" s="70"/>
    </row>
    <row r="1435" spans="2:2" ht="15.75">
      <c r="B1435" s="70"/>
    </row>
    <row r="1436" spans="2:2" ht="15.75">
      <c r="B1436" s="70"/>
    </row>
    <row r="1437" spans="2:2" ht="15.75">
      <c r="B1437" s="70"/>
    </row>
    <row r="1438" spans="2:2" ht="15.75">
      <c r="B1438" s="70"/>
    </row>
    <row r="1439" spans="2:2" ht="15.75">
      <c r="B1439" s="70"/>
    </row>
    <row r="1440" spans="2:2" ht="15.75">
      <c r="B1440" s="70"/>
    </row>
    <row r="1441" spans="2:2" ht="15.75">
      <c r="B1441" s="70"/>
    </row>
    <row r="1442" spans="2:2" ht="15.75">
      <c r="B1442" s="70"/>
    </row>
    <row r="1443" spans="2:2" ht="15.75">
      <c r="B1443" s="70"/>
    </row>
    <row r="1444" spans="2:2" ht="15.75">
      <c r="B1444" s="70"/>
    </row>
    <row r="1445" spans="2:2" ht="15.75">
      <c r="B1445" s="70"/>
    </row>
    <row r="1446" spans="2:2" ht="15.75">
      <c r="B1446" s="70"/>
    </row>
    <row r="1447" spans="2:2" ht="15.75">
      <c r="B1447" s="70"/>
    </row>
    <row r="1448" spans="2:2" ht="15.75">
      <c r="B1448" s="70"/>
    </row>
    <row r="1449" spans="2:2" ht="15.75">
      <c r="B1449" s="70"/>
    </row>
    <row r="1450" spans="2:2" ht="15.75">
      <c r="B1450" s="70"/>
    </row>
    <row r="1451" spans="2:2" ht="15.75">
      <c r="B1451" s="70"/>
    </row>
    <row r="1452" spans="2:2" ht="15.75">
      <c r="B1452" s="70"/>
    </row>
    <row r="1453" spans="2:2" ht="15.75">
      <c r="B1453" s="70"/>
    </row>
    <row r="1454" spans="2:2" ht="15.75">
      <c r="B1454" s="70"/>
    </row>
    <row r="1455" spans="2:2" ht="15.75">
      <c r="B1455" s="70"/>
    </row>
    <row r="1456" spans="2:2" ht="15.75">
      <c r="B1456" s="70"/>
    </row>
    <row r="1457" spans="2:2" ht="15.75">
      <c r="B1457" s="70"/>
    </row>
    <row r="1458" spans="2:2" ht="15.75">
      <c r="B1458" s="70"/>
    </row>
    <row r="1459" spans="2:2" ht="15.75">
      <c r="B1459" s="70"/>
    </row>
    <row r="1460" spans="2:2" ht="15.75">
      <c r="B1460" s="70"/>
    </row>
    <row r="1461" spans="2:2" ht="15.75">
      <c r="B1461" s="70"/>
    </row>
    <row r="1462" spans="2:2" ht="15.75">
      <c r="B1462" s="70"/>
    </row>
    <row r="1463" spans="2:2" ht="15.75">
      <c r="B1463" s="70"/>
    </row>
    <row r="1464" spans="2:2" ht="15.75">
      <c r="B1464" s="70"/>
    </row>
    <row r="1465" spans="2:2" ht="15.75">
      <c r="B1465" s="70"/>
    </row>
    <row r="1466" spans="2:2" ht="15.75">
      <c r="B1466" s="70"/>
    </row>
    <row r="1467" spans="2:2" ht="15.75">
      <c r="B1467" s="70"/>
    </row>
    <row r="1468" spans="2:2" ht="15.75">
      <c r="B1468" s="70"/>
    </row>
    <row r="1469" spans="2:2" ht="15.75">
      <c r="B1469" s="70"/>
    </row>
    <row r="1470" spans="2:2" ht="15.75">
      <c r="B1470" s="70"/>
    </row>
    <row r="1471" spans="2:2" ht="15.75">
      <c r="B1471" s="70"/>
    </row>
    <row r="1472" spans="2:2" ht="15.75">
      <c r="B1472" s="70"/>
    </row>
    <row r="1473" spans="2:2" ht="15.75">
      <c r="B1473" s="70"/>
    </row>
    <row r="1474" spans="2:2" ht="15.75">
      <c r="B1474" s="70"/>
    </row>
    <row r="1475" spans="2:2" ht="15.75">
      <c r="B1475" s="70"/>
    </row>
    <row r="1476" spans="2:2" ht="15.75">
      <c r="B1476" s="70"/>
    </row>
    <row r="1477" spans="2:2" ht="15.75">
      <c r="B1477" s="70"/>
    </row>
    <row r="1478" spans="2:2" ht="15.75">
      <c r="B1478" s="70"/>
    </row>
    <row r="1479" spans="2:2" ht="15.75">
      <c r="B1479" s="70"/>
    </row>
    <row r="1480" spans="2:2" ht="15.75">
      <c r="B1480" s="70"/>
    </row>
    <row r="1481" spans="2:2" ht="15.75">
      <c r="B1481" s="70"/>
    </row>
    <row r="1482" spans="2:2" ht="15.75">
      <c r="B1482" s="70"/>
    </row>
    <row r="1483" spans="2:2" ht="15.75">
      <c r="B1483" s="70"/>
    </row>
    <row r="1484" spans="2:2" ht="15.75">
      <c r="B1484" s="70"/>
    </row>
    <row r="1485" spans="2:2" ht="15.75">
      <c r="B1485" s="70"/>
    </row>
    <row r="1486" spans="2:2" ht="15.75">
      <c r="B1486" s="70"/>
    </row>
    <row r="1487" spans="2:2" ht="15.75">
      <c r="B1487" s="70"/>
    </row>
    <row r="1488" spans="2:2" ht="15.75">
      <c r="B1488" s="70"/>
    </row>
    <row r="1489" spans="2:2" ht="15.75">
      <c r="B1489" s="70"/>
    </row>
    <row r="1490" spans="2:2" ht="15.75">
      <c r="B1490" s="70"/>
    </row>
    <row r="1491" spans="2:2" ht="15.75">
      <c r="B1491" s="70"/>
    </row>
    <row r="1492" spans="2:2" ht="15.75">
      <c r="B1492" s="70"/>
    </row>
    <row r="1493" spans="2:2" ht="15.75">
      <c r="B1493" s="70"/>
    </row>
    <row r="1494" spans="2:2" ht="15.75">
      <c r="B1494" s="70"/>
    </row>
    <row r="1495" spans="2:2" ht="15.75">
      <c r="B1495" s="70"/>
    </row>
    <row r="1496" spans="2:2" ht="15.75">
      <c r="B1496" s="70"/>
    </row>
    <row r="1497" spans="2:2" ht="15.75">
      <c r="B1497" s="70"/>
    </row>
    <row r="1498" spans="2:2" ht="15.75">
      <c r="B1498" s="70"/>
    </row>
    <row r="1499" spans="2:2" ht="15.75">
      <c r="B1499" s="70"/>
    </row>
    <row r="1500" spans="2:2" ht="15.75">
      <c r="B1500" s="70"/>
    </row>
    <row r="1501" spans="2:2" ht="15.75">
      <c r="B1501" s="70"/>
    </row>
    <row r="1502" spans="2:2" ht="15.75">
      <c r="B1502" s="70"/>
    </row>
    <row r="1503" spans="2:2" ht="15.75">
      <c r="B1503" s="70"/>
    </row>
    <row r="1504" spans="2:2" ht="15.75">
      <c r="B1504" s="70"/>
    </row>
    <row r="1505" spans="2:2" ht="15.75">
      <c r="B1505" s="70"/>
    </row>
    <row r="1506" spans="2:2" ht="15.75">
      <c r="B1506" s="70"/>
    </row>
    <row r="1507" spans="2:2" ht="15.75">
      <c r="B1507" s="70"/>
    </row>
    <row r="1508" spans="2:2" ht="15.75">
      <c r="B1508" s="70"/>
    </row>
    <row r="1509" spans="2:2" ht="15.75">
      <c r="B1509" s="70"/>
    </row>
    <row r="1510" spans="2:2" ht="15.75">
      <c r="B1510" s="70"/>
    </row>
    <row r="1511" spans="2:2" ht="15.75">
      <c r="B1511" s="70"/>
    </row>
    <row r="1512" spans="2:2" ht="15.75">
      <c r="B1512" s="70"/>
    </row>
    <row r="1513" spans="2:2" ht="15.75">
      <c r="B1513" s="70"/>
    </row>
    <row r="1514" spans="2:2" ht="15.75">
      <c r="B1514" s="70"/>
    </row>
    <row r="1515" spans="2:2" ht="15.75">
      <c r="B1515" s="70"/>
    </row>
    <row r="1516" spans="2:2" ht="15.75">
      <c r="B1516" s="70"/>
    </row>
    <row r="1517" spans="2:2" ht="15.75">
      <c r="B1517" s="70"/>
    </row>
    <row r="1518" spans="2:2" ht="15.75">
      <c r="B1518" s="70"/>
    </row>
    <row r="1519" spans="2:2" ht="15.75">
      <c r="B1519" s="70"/>
    </row>
    <row r="1520" spans="2:2" ht="15.75">
      <c r="B1520" s="70"/>
    </row>
    <row r="1521" spans="2:2" ht="15.75">
      <c r="B1521" s="70"/>
    </row>
    <row r="1522" spans="2:2" ht="15.75">
      <c r="B1522" s="70"/>
    </row>
    <row r="1523" spans="2:2" ht="15.75">
      <c r="B1523" s="70"/>
    </row>
    <row r="1524" spans="2:2" ht="15.75">
      <c r="B1524" s="70"/>
    </row>
    <row r="1525" spans="2:2" ht="15.75">
      <c r="B1525" s="70"/>
    </row>
    <row r="1526" spans="2:2" ht="15.75">
      <c r="B1526" s="70"/>
    </row>
    <row r="1527" spans="2:2" ht="15.75">
      <c r="B1527" s="70"/>
    </row>
    <row r="1528" spans="2:2" ht="15.75">
      <c r="B1528" s="70"/>
    </row>
    <row r="1529" spans="2:2" ht="15.75">
      <c r="B1529" s="70"/>
    </row>
    <row r="1530" spans="2:2" ht="15.75">
      <c r="B1530" s="70"/>
    </row>
    <row r="1531" spans="2:2" ht="15.75">
      <c r="B1531" s="70"/>
    </row>
    <row r="1532" spans="2:2" ht="15.75">
      <c r="B1532" s="70"/>
    </row>
    <row r="1533" spans="2:2" ht="15.75">
      <c r="B1533" s="70"/>
    </row>
    <row r="1534" spans="2:2" ht="15.75">
      <c r="B1534" s="70"/>
    </row>
    <row r="1535" spans="2:2" ht="15.75">
      <c r="B1535" s="70"/>
    </row>
    <row r="1536" spans="2:2" ht="15.75">
      <c r="B1536" s="70"/>
    </row>
    <row r="1537" spans="2:2" ht="15.75">
      <c r="B1537" s="70"/>
    </row>
    <row r="1538" spans="2:2" ht="15.75">
      <c r="B1538" s="70"/>
    </row>
    <row r="1539" spans="2:2" ht="15.75">
      <c r="B1539" s="70"/>
    </row>
    <row r="1540" spans="2:2" ht="15.75">
      <c r="B1540" s="70"/>
    </row>
    <row r="1541" spans="2:2" ht="15.75">
      <c r="B1541" s="70"/>
    </row>
    <row r="1542" spans="2:2" ht="15.75">
      <c r="B1542" s="70"/>
    </row>
    <row r="1543" spans="2:2" ht="15.75">
      <c r="B1543" s="70"/>
    </row>
    <row r="1544" spans="2:2" ht="15.75">
      <c r="B1544" s="70"/>
    </row>
    <row r="1545" spans="2:2" ht="15.75">
      <c r="B1545" s="70"/>
    </row>
    <row r="1546" spans="2:2" ht="15.75">
      <c r="B1546" s="70"/>
    </row>
    <row r="1547" spans="2:2" ht="15.75">
      <c r="B1547" s="70"/>
    </row>
    <row r="1548" spans="2:2" ht="15.75">
      <c r="B1548" s="70"/>
    </row>
    <row r="1549" spans="2:2" ht="15.75">
      <c r="B1549" s="70"/>
    </row>
    <row r="1550" spans="2:2" ht="15.75">
      <c r="B1550" s="70"/>
    </row>
    <row r="1551" spans="2:2" ht="15.75">
      <c r="B1551" s="70"/>
    </row>
    <row r="1552" spans="2:2" ht="15.75">
      <c r="B1552" s="70"/>
    </row>
    <row r="1553" spans="2:2" ht="15.75">
      <c r="B1553" s="70"/>
    </row>
    <row r="1554" spans="2:2" ht="15.75">
      <c r="B1554" s="70"/>
    </row>
    <row r="1555" spans="2:2" ht="15.75">
      <c r="B1555" s="70"/>
    </row>
    <row r="1556" spans="2:2" ht="15.75">
      <c r="B1556" s="70"/>
    </row>
    <row r="1557" spans="2:2" ht="15.75">
      <c r="B1557" s="70"/>
    </row>
    <row r="1558" spans="2:2" ht="15.75">
      <c r="B1558" s="70"/>
    </row>
    <row r="1559" spans="2:2" ht="15.75">
      <c r="B1559" s="70"/>
    </row>
    <row r="1560" spans="2:2" ht="15.75">
      <c r="B1560" s="70"/>
    </row>
    <row r="1561" spans="2:2" ht="15.75">
      <c r="B1561" s="70"/>
    </row>
    <row r="1562" spans="2:2" ht="15.75">
      <c r="B1562" s="70"/>
    </row>
    <row r="1563" spans="2:2" ht="15.75">
      <c r="B1563" s="70"/>
    </row>
    <row r="1564" spans="2:2" ht="15.75">
      <c r="B1564" s="70"/>
    </row>
    <row r="1565" spans="2:2" ht="15.75">
      <c r="B1565" s="70"/>
    </row>
    <row r="1566" spans="2:2" ht="15.75">
      <c r="B1566" s="70"/>
    </row>
    <row r="1567" spans="2:2" ht="15.75">
      <c r="B1567" s="70"/>
    </row>
    <row r="1568" spans="2:2" ht="15.75">
      <c r="B1568" s="70"/>
    </row>
    <row r="1569" spans="2:2" ht="15.75">
      <c r="B1569" s="70"/>
    </row>
    <row r="1570" spans="2:2" ht="15.75">
      <c r="B1570" s="70"/>
    </row>
    <row r="1571" spans="2:2" ht="15.75">
      <c r="B1571" s="70"/>
    </row>
    <row r="1572" spans="2:2" ht="15.75">
      <c r="B1572" s="70"/>
    </row>
    <row r="1573" spans="2:2" ht="15.75">
      <c r="B1573" s="70"/>
    </row>
    <row r="1574" spans="2:2" ht="15.75">
      <c r="B1574" s="70"/>
    </row>
    <row r="1575" spans="2:2" ht="15.75">
      <c r="B1575" s="70"/>
    </row>
    <row r="1576" spans="2:2" ht="15.75">
      <c r="B1576" s="70"/>
    </row>
    <row r="1577" spans="2:2" ht="15.75">
      <c r="B1577" s="70"/>
    </row>
    <row r="1578" spans="2:2" ht="15.75">
      <c r="B1578" s="70"/>
    </row>
    <row r="1579" spans="2:2" ht="15.75">
      <c r="B1579" s="70"/>
    </row>
    <row r="1580" spans="2:2" ht="15.75">
      <c r="B1580" s="70"/>
    </row>
    <row r="1581" spans="2:2" ht="15.75">
      <c r="B1581" s="70"/>
    </row>
    <row r="1582" spans="2:2" ht="15.75">
      <c r="B1582" s="70"/>
    </row>
    <row r="1583" spans="2:2" ht="15.75">
      <c r="B1583" s="70"/>
    </row>
    <row r="1584" spans="2:2" ht="15.75">
      <c r="B1584" s="70"/>
    </row>
    <row r="1585" spans="2:2" ht="15.75">
      <c r="B1585" s="70"/>
    </row>
    <row r="1586" spans="2:2" ht="15.75">
      <c r="B1586" s="70"/>
    </row>
    <row r="1587" spans="2:2" ht="15.75">
      <c r="B1587" s="70"/>
    </row>
    <row r="1588" spans="2:2" ht="15.75">
      <c r="B1588" s="70"/>
    </row>
    <row r="1589" spans="2:2" ht="15.75">
      <c r="B1589" s="70"/>
    </row>
    <row r="1590" spans="2:2" ht="15.75">
      <c r="B1590" s="70"/>
    </row>
    <row r="1591" spans="2:2" ht="15.75">
      <c r="B1591" s="70"/>
    </row>
    <row r="1592" spans="2:2" ht="15.75">
      <c r="B1592" s="70"/>
    </row>
    <row r="1593" spans="2:2" ht="15.75">
      <c r="B1593" s="70"/>
    </row>
    <row r="1594" spans="2:2" ht="15.75">
      <c r="B1594" s="70"/>
    </row>
    <row r="1595" spans="2:2" ht="15.75">
      <c r="B1595" s="70"/>
    </row>
    <row r="1596" spans="2:2" ht="15.75">
      <c r="B1596" s="70"/>
    </row>
    <row r="1597" spans="2:2" ht="15.75">
      <c r="B1597" s="70"/>
    </row>
    <row r="1598" spans="2:2" ht="15.75">
      <c r="B1598" s="70"/>
    </row>
    <row r="1599" spans="2:2" ht="15.75">
      <c r="B1599" s="70"/>
    </row>
    <row r="1600" spans="2:2" ht="15.75">
      <c r="B1600" s="70"/>
    </row>
    <row r="1601" spans="2:2" ht="15.75">
      <c r="B1601" s="70"/>
    </row>
    <row r="1602" spans="2:2" ht="15.75">
      <c r="B1602" s="70"/>
    </row>
    <row r="1603" spans="2:2" ht="15.75">
      <c r="B1603" s="70"/>
    </row>
    <row r="1604" spans="2:2" ht="15.75">
      <c r="B1604" s="70"/>
    </row>
    <row r="1605" spans="2:2" ht="15.75">
      <c r="B1605" s="70"/>
    </row>
    <row r="1606" spans="2:2" ht="15.75">
      <c r="B1606" s="70"/>
    </row>
    <row r="1607" spans="2:2" ht="15.75">
      <c r="B1607" s="70"/>
    </row>
    <row r="1608" spans="2:2" ht="15.75">
      <c r="B1608" s="70"/>
    </row>
    <row r="1609" spans="2:2" ht="15.75">
      <c r="B1609" s="70"/>
    </row>
    <row r="1610" spans="2:2" ht="15.75">
      <c r="B1610" s="70"/>
    </row>
    <row r="1611" spans="2:2" ht="15.75">
      <c r="B1611" s="70"/>
    </row>
    <row r="1612" spans="2:2" ht="15.75">
      <c r="B1612" s="70"/>
    </row>
    <row r="1613" spans="2:2" ht="15.75">
      <c r="B1613" s="70"/>
    </row>
    <row r="1614" spans="2:2" ht="15.75">
      <c r="B1614" s="70"/>
    </row>
    <row r="1615" spans="2:2" ht="15.75">
      <c r="B1615" s="70"/>
    </row>
    <row r="1616" spans="2:2" ht="15.75">
      <c r="B1616" s="70"/>
    </row>
    <row r="1617" spans="2:2" ht="15.75">
      <c r="B1617" s="70"/>
    </row>
    <row r="1618" spans="2:2" ht="15.75">
      <c r="B1618" s="70"/>
    </row>
    <row r="1619" spans="2:2" ht="15.75">
      <c r="B1619" s="70"/>
    </row>
    <row r="1620" spans="2:2" ht="15.75">
      <c r="B1620" s="70"/>
    </row>
    <row r="1621" spans="2:2" ht="15.75">
      <c r="B1621" s="70"/>
    </row>
    <row r="1622" spans="2:2" ht="15.75">
      <c r="B1622" s="70"/>
    </row>
    <row r="1623" spans="2:2" ht="15.75">
      <c r="B1623" s="70"/>
    </row>
    <row r="1624" spans="2:2" ht="15.75">
      <c r="B1624" s="70"/>
    </row>
    <row r="1625" spans="2:2" ht="15.75">
      <c r="B1625" s="70"/>
    </row>
    <row r="1626" spans="2:2" ht="15.75">
      <c r="B1626" s="70"/>
    </row>
    <row r="1627" spans="2:2" ht="15.75">
      <c r="B1627" s="70"/>
    </row>
    <row r="1628" spans="2:2" ht="15.75">
      <c r="B1628" s="70"/>
    </row>
    <row r="1629" spans="2:2" ht="15.75">
      <c r="B1629" s="70"/>
    </row>
    <row r="1630" spans="2:2" ht="15.75">
      <c r="B1630" s="70"/>
    </row>
    <row r="1631" spans="2:2" ht="15.75">
      <c r="B1631" s="70"/>
    </row>
    <row r="1632" spans="2:2" ht="15.75">
      <c r="B1632" s="70"/>
    </row>
    <row r="1633" spans="2:2" ht="15.75">
      <c r="B1633" s="70"/>
    </row>
    <row r="1634" spans="2:2" ht="15.75">
      <c r="B1634" s="70"/>
    </row>
    <row r="1635" spans="2:2" ht="15.75">
      <c r="B1635" s="70"/>
    </row>
    <row r="1636" spans="2:2" ht="15.75">
      <c r="B1636" s="70"/>
    </row>
    <row r="1637" spans="2:2" ht="15.75">
      <c r="B1637" s="70"/>
    </row>
    <row r="1638" spans="2:2" ht="15.75">
      <c r="B1638" s="70"/>
    </row>
    <row r="1639" spans="2:2" ht="15.75">
      <c r="B1639" s="70"/>
    </row>
    <row r="1640" spans="2:2" ht="15.75">
      <c r="B1640" s="70"/>
    </row>
    <row r="1641" spans="2:2" ht="15.75">
      <c r="B1641" s="70"/>
    </row>
    <row r="1642" spans="2:2" ht="15.75">
      <c r="B1642" s="70"/>
    </row>
    <row r="1643" spans="2:2" ht="15.75">
      <c r="B1643" s="70"/>
    </row>
    <row r="1644" spans="2:2" ht="15.75">
      <c r="B1644" s="70"/>
    </row>
    <row r="1645" spans="2:2" ht="15.75">
      <c r="B1645" s="70"/>
    </row>
    <row r="1646" spans="2:2" ht="15.75">
      <c r="B1646" s="70"/>
    </row>
    <row r="1647" spans="2:2" ht="15.75">
      <c r="B1647" s="70"/>
    </row>
    <row r="1648" spans="2:2" ht="15.75">
      <c r="B1648" s="70"/>
    </row>
    <row r="1649" spans="2:2" ht="15.75">
      <c r="B1649" s="70"/>
    </row>
    <row r="1650" spans="2:2" ht="15.75">
      <c r="B1650" s="70"/>
    </row>
    <row r="1651" spans="2:2" ht="15.75">
      <c r="B1651" s="70"/>
    </row>
    <row r="1652" spans="2:2" ht="15.75">
      <c r="B1652" s="70"/>
    </row>
    <row r="1653" spans="2:2" ht="15.75">
      <c r="B1653" s="70"/>
    </row>
    <row r="1654" spans="2:2" ht="15.75">
      <c r="B1654" s="70"/>
    </row>
    <row r="1655" spans="2:2" ht="15.75">
      <c r="B1655" s="70"/>
    </row>
    <row r="1656" spans="2:2" ht="15.75">
      <c r="B1656" s="70"/>
    </row>
    <row r="1657" spans="2:2" ht="15.75">
      <c r="B1657" s="70"/>
    </row>
    <row r="1658" spans="2:2" ht="15.75">
      <c r="B1658" s="70"/>
    </row>
    <row r="1659" spans="2:2" ht="15.75">
      <c r="B1659" s="70"/>
    </row>
    <row r="1660" spans="2:2" ht="15.75">
      <c r="B1660" s="70"/>
    </row>
    <row r="1661" spans="2:2" ht="15.75">
      <c r="B1661" s="70"/>
    </row>
    <row r="1662" spans="2:2" ht="15.75">
      <c r="B1662" s="70"/>
    </row>
    <row r="1663" spans="2:2" ht="15.75">
      <c r="B1663" s="70"/>
    </row>
    <row r="1664" spans="2:2" ht="15.75">
      <c r="B1664" s="70"/>
    </row>
    <row r="1665" spans="2:2" ht="15.75">
      <c r="B1665" s="70"/>
    </row>
    <row r="1666" spans="2:2" ht="15.75">
      <c r="B1666" s="70"/>
    </row>
    <row r="1667" spans="2:2" ht="15.75">
      <c r="B1667" s="70"/>
    </row>
    <row r="1668" spans="2:2" ht="15.75">
      <c r="B1668" s="70"/>
    </row>
    <row r="1669" spans="2:2" ht="15.75">
      <c r="B1669" s="70"/>
    </row>
    <row r="1670" spans="2:2" ht="15.75">
      <c r="B1670" s="70"/>
    </row>
    <row r="1671" spans="2:2" ht="15.75">
      <c r="B1671" s="70"/>
    </row>
    <row r="1672" spans="2:2" ht="15.75">
      <c r="B1672" s="70"/>
    </row>
    <row r="1673" spans="2:2" ht="15.75">
      <c r="B1673" s="70"/>
    </row>
    <row r="1674" spans="2:2" ht="15.75">
      <c r="B1674" s="70"/>
    </row>
    <row r="1675" spans="2:2" ht="15.75">
      <c r="B1675" s="70"/>
    </row>
    <row r="1676" spans="2:2" ht="15.75">
      <c r="B1676" s="70"/>
    </row>
    <row r="1677" spans="2:2" ht="15.75">
      <c r="B1677" s="70"/>
    </row>
    <row r="1678" spans="2:2" ht="15.75">
      <c r="B1678" s="70"/>
    </row>
    <row r="1679" spans="2:2" ht="15.75">
      <c r="B1679" s="70"/>
    </row>
    <row r="1680" spans="2:2" ht="15.75">
      <c r="B1680" s="70"/>
    </row>
    <row r="1681" spans="2:2" ht="15.75">
      <c r="B1681" s="70"/>
    </row>
    <row r="1682" spans="2:2" ht="15.75">
      <c r="B1682" s="70"/>
    </row>
    <row r="1683" spans="2:2" ht="15.75">
      <c r="B1683" s="70"/>
    </row>
    <row r="1684" spans="2:2" ht="15.75">
      <c r="B1684" s="70"/>
    </row>
    <row r="1685" spans="2:2" ht="15.75">
      <c r="B1685" s="70"/>
    </row>
    <row r="1686" spans="2:2" ht="15.75">
      <c r="B1686" s="70"/>
    </row>
    <row r="1687" spans="2:2" ht="15.75">
      <c r="B1687" s="70"/>
    </row>
    <row r="1688" spans="2:2" ht="15.75">
      <c r="B1688" s="70"/>
    </row>
    <row r="1689" spans="2:2" ht="15.75">
      <c r="B1689" s="70"/>
    </row>
    <row r="1690" spans="2:2" ht="15.75">
      <c r="B1690" s="70"/>
    </row>
    <row r="1691" spans="2:2" ht="15.75">
      <c r="B1691" s="70"/>
    </row>
    <row r="1692" spans="2:2" ht="15.75">
      <c r="B1692" s="70"/>
    </row>
    <row r="1693" spans="2:2" ht="15.75">
      <c r="B1693" s="70"/>
    </row>
    <row r="1694" spans="2:2" ht="15.75">
      <c r="B1694" s="70"/>
    </row>
    <row r="1695" spans="2:2" ht="15.75">
      <c r="B1695" s="70"/>
    </row>
    <row r="1696" spans="2:2" ht="15.75">
      <c r="B1696" s="70"/>
    </row>
    <row r="1697" spans="2:2" ht="15.75">
      <c r="B1697" s="70"/>
    </row>
    <row r="1698" spans="2:2" ht="15.75">
      <c r="B1698" s="70"/>
    </row>
    <row r="1699" spans="2:2" ht="15.75">
      <c r="B1699" s="70"/>
    </row>
    <row r="1700" spans="2:2" ht="15.75">
      <c r="B1700" s="70"/>
    </row>
    <row r="1701" spans="2:2" ht="15.75">
      <c r="B1701" s="70"/>
    </row>
    <row r="1702" spans="2:2" ht="15.75">
      <c r="B1702" s="70"/>
    </row>
    <row r="1703" spans="2:2" ht="15.75">
      <c r="B1703" s="70"/>
    </row>
    <row r="1704" spans="2:2" ht="15.75">
      <c r="B1704" s="70"/>
    </row>
    <row r="1705" spans="2:2" ht="15.75">
      <c r="B1705" s="70"/>
    </row>
    <row r="1706" spans="2:2" ht="15.75">
      <c r="B1706" s="70"/>
    </row>
    <row r="1707" spans="2:2" ht="15.75">
      <c r="B1707" s="70"/>
    </row>
    <row r="1708" spans="2:2" ht="15.75">
      <c r="B1708" s="70"/>
    </row>
    <row r="1709" spans="2:2" ht="15.75">
      <c r="B1709" s="70"/>
    </row>
    <row r="1710" spans="2:2" ht="15.75">
      <c r="B1710" s="70"/>
    </row>
    <row r="1711" spans="2:2" ht="15.75">
      <c r="B1711" s="70"/>
    </row>
    <row r="1712" spans="2:2" ht="15.75">
      <c r="B1712" s="70"/>
    </row>
    <row r="1713" spans="2:2" ht="15.75">
      <c r="B1713" s="70"/>
    </row>
    <row r="1714" spans="2:2" ht="15.75">
      <c r="B1714" s="70"/>
    </row>
    <row r="1715" spans="2:2" ht="15.75">
      <c r="B1715" s="70"/>
    </row>
    <row r="1716" spans="2:2" ht="15.75">
      <c r="B1716" s="70"/>
    </row>
    <row r="1717" spans="2:2" ht="15.75">
      <c r="B1717" s="70"/>
    </row>
    <row r="1718" spans="2:2" ht="15.75">
      <c r="B1718" s="70"/>
    </row>
    <row r="1719" spans="2:2" ht="15.75">
      <c r="B1719" s="70"/>
    </row>
    <row r="1720" spans="2:2" ht="15.75">
      <c r="B1720" s="70"/>
    </row>
    <row r="1721" spans="2:2" ht="15.75">
      <c r="B1721" s="70"/>
    </row>
    <row r="1722" spans="2:2" ht="15.75">
      <c r="B1722" s="70"/>
    </row>
    <row r="1723" spans="2:2" ht="15.75">
      <c r="B1723" s="70"/>
    </row>
    <row r="1724" spans="2:2" ht="15.75">
      <c r="B1724" s="70"/>
    </row>
    <row r="1725" spans="2:2" ht="15.75">
      <c r="B1725" s="70"/>
    </row>
    <row r="1726" spans="2:2" ht="15.75">
      <c r="B1726" s="70"/>
    </row>
    <row r="1727" spans="2:2" ht="15.75">
      <c r="B1727" s="70"/>
    </row>
    <row r="1728" spans="2:2" ht="15.75">
      <c r="B1728" s="70"/>
    </row>
    <row r="1729" spans="2:2" ht="15.75">
      <c r="B1729" s="70"/>
    </row>
    <row r="1730" spans="2:2" ht="15.75">
      <c r="B1730" s="70"/>
    </row>
    <row r="1731" spans="2:2" ht="15.75">
      <c r="B1731" s="70"/>
    </row>
    <row r="1732" spans="2:2" ht="15.75">
      <c r="B1732" s="70"/>
    </row>
    <row r="1733" spans="2:2" ht="15.75">
      <c r="B1733" s="70"/>
    </row>
    <row r="1734" spans="2:2" ht="15.75">
      <c r="B1734" s="70"/>
    </row>
    <row r="1735" spans="2:2" ht="15.75">
      <c r="B1735" s="70"/>
    </row>
    <row r="1736" spans="2:2" ht="15.75">
      <c r="B1736" s="70"/>
    </row>
    <row r="1737" spans="2:2" ht="15.75">
      <c r="B1737" s="70"/>
    </row>
    <row r="1738" spans="2:2" ht="15.75">
      <c r="B1738" s="70"/>
    </row>
    <row r="1739" spans="2:2" ht="15.75">
      <c r="B1739" s="70"/>
    </row>
    <row r="1740" spans="2:2" ht="15.75">
      <c r="B1740" s="70"/>
    </row>
    <row r="1741" spans="2:2" ht="15.75">
      <c r="B1741" s="70"/>
    </row>
    <row r="1742" spans="2:2" ht="15.75">
      <c r="B1742" s="70"/>
    </row>
    <row r="1743" spans="2:2" ht="15.75">
      <c r="B1743" s="70"/>
    </row>
    <row r="1744" spans="2:2" ht="15.75">
      <c r="B1744" s="70"/>
    </row>
    <row r="1745" spans="2:2" ht="15.75">
      <c r="B1745" s="70"/>
    </row>
    <row r="1746" spans="2:2" ht="15.75">
      <c r="B1746" s="70"/>
    </row>
    <row r="1747" spans="2:2" ht="15.75">
      <c r="B1747" s="70"/>
    </row>
    <row r="1748" spans="2:2" ht="15.75">
      <c r="B1748" s="70"/>
    </row>
    <row r="1749" spans="2:2" ht="15.75">
      <c r="B1749" s="70"/>
    </row>
    <row r="1750" spans="2:2" ht="15.75">
      <c r="B1750" s="70"/>
    </row>
    <row r="1751" spans="2:2" ht="15.75">
      <c r="B1751" s="70"/>
    </row>
    <row r="1752" spans="2:2" ht="15.75">
      <c r="B1752" s="70"/>
    </row>
    <row r="1753" spans="2:2" ht="15.75">
      <c r="B1753" s="70"/>
    </row>
    <row r="1754" spans="2:2" ht="15.75">
      <c r="B1754" s="70"/>
    </row>
    <row r="1755" spans="2:2" ht="15.75">
      <c r="B1755" s="70"/>
    </row>
    <row r="1756" spans="2:2" ht="15.75">
      <c r="B1756" s="70"/>
    </row>
    <row r="1757" spans="2:2" ht="15.75">
      <c r="B1757" s="70"/>
    </row>
    <row r="1758" spans="2:2" ht="15.75">
      <c r="B1758" s="70"/>
    </row>
    <row r="1759" spans="2:2" ht="15.75">
      <c r="B1759" s="70"/>
    </row>
    <row r="1760" spans="2:2" ht="15.75">
      <c r="B1760" s="70"/>
    </row>
    <row r="1761" spans="2:2" ht="15.75">
      <c r="B1761" s="70"/>
    </row>
    <row r="1762" spans="2:2" ht="15.75">
      <c r="B1762" s="70"/>
    </row>
    <row r="1763" spans="2:2" ht="15.75">
      <c r="B1763" s="70"/>
    </row>
    <row r="1764" spans="2:2" ht="15.75">
      <c r="B1764" s="70"/>
    </row>
    <row r="1765" spans="2:2" ht="15.75">
      <c r="B1765" s="70"/>
    </row>
    <row r="1766" spans="2:2" ht="15.75">
      <c r="B1766" s="70"/>
    </row>
    <row r="1767" spans="2:2" ht="15.75">
      <c r="B1767" s="70"/>
    </row>
    <row r="1768" spans="2:2" ht="15.75">
      <c r="B1768" s="70"/>
    </row>
    <row r="1769" spans="2:2" ht="15.75">
      <c r="B1769" s="70"/>
    </row>
    <row r="1770" spans="2:2" ht="15.75">
      <c r="B1770" s="70"/>
    </row>
    <row r="1771" spans="2:2" ht="15.75">
      <c r="B1771" s="70"/>
    </row>
    <row r="1772" spans="2:2" ht="15.75">
      <c r="B1772" s="70"/>
    </row>
    <row r="1773" spans="2:2" ht="15.75">
      <c r="B1773" s="70"/>
    </row>
    <row r="1774" spans="2:2" ht="15.75">
      <c r="B1774" s="70"/>
    </row>
    <row r="1775" spans="2:2" ht="15.75">
      <c r="B1775" s="70"/>
    </row>
    <row r="1776" spans="2:2" ht="15.75">
      <c r="B1776" s="70"/>
    </row>
    <row r="1777" spans="2:2" ht="15.75">
      <c r="B1777" s="70"/>
    </row>
    <row r="1778" spans="2:2" ht="15.75">
      <c r="B1778" s="70"/>
    </row>
    <row r="1779" spans="2:2" ht="15.75">
      <c r="B1779" s="70"/>
    </row>
    <row r="1780" spans="2:2" ht="15.75">
      <c r="B1780" s="70"/>
    </row>
    <row r="1781" spans="2:2" ht="15.75">
      <c r="B1781" s="70"/>
    </row>
    <row r="1782" spans="2:2" ht="15.75">
      <c r="B1782" s="70"/>
    </row>
    <row r="1783" spans="2:2" ht="15.75">
      <c r="B1783" s="70"/>
    </row>
    <row r="1784" spans="2:2" ht="15.75">
      <c r="B1784" s="70"/>
    </row>
    <row r="1785" spans="2:2" ht="15.75">
      <c r="B1785" s="70"/>
    </row>
    <row r="1786" spans="2:2" ht="15.75">
      <c r="B1786" s="70"/>
    </row>
    <row r="1787" spans="2:2" ht="15.75">
      <c r="B1787" s="70"/>
    </row>
    <row r="1788" spans="2:2" ht="15.75">
      <c r="B1788" s="70"/>
    </row>
    <row r="1789" spans="2:2" ht="15.75">
      <c r="B1789" s="70"/>
    </row>
    <row r="1790" spans="2:2" ht="15.75">
      <c r="B1790" s="70"/>
    </row>
    <row r="1791" spans="2:2" ht="15.75">
      <c r="B1791" s="70"/>
    </row>
    <row r="1792" spans="2:2" ht="15.75">
      <c r="B1792" s="70"/>
    </row>
    <row r="1793" spans="2:2" ht="15.75">
      <c r="B1793" s="70"/>
    </row>
    <row r="1794" spans="2:2" ht="15.75">
      <c r="B1794" s="70"/>
    </row>
    <row r="1795" spans="2:2" ht="15.75">
      <c r="B1795" s="70"/>
    </row>
    <row r="1796" spans="2:2" ht="15.75">
      <c r="B1796" s="70"/>
    </row>
    <row r="1797" spans="2:2" ht="15.75">
      <c r="B1797" s="70"/>
    </row>
    <row r="1798" spans="2:2" ht="15.75">
      <c r="B1798" s="70"/>
    </row>
    <row r="1799" spans="2:2" ht="15.75">
      <c r="B1799" s="70"/>
    </row>
    <row r="1800" spans="2:2" ht="15.75">
      <c r="B1800" s="70"/>
    </row>
    <row r="1801" spans="2:2" ht="15.75">
      <c r="B1801" s="70"/>
    </row>
    <row r="1802" spans="2:2" ht="15.75">
      <c r="B1802" s="70"/>
    </row>
    <row r="1803" spans="2:2" ht="15.75">
      <c r="B1803" s="70"/>
    </row>
    <row r="1804" spans="2:2" ht="15.75">
      <c r="B1804" s="70"/>
    </row>
    <row r="1805" spans="2:2" ht="15.75">
      <c r="B1805" s="70"/>
    </row>
    <row r="1806" spans="2:2" ht="15.75">
      <c r="B1806" s="70"/>
    </row>
    <row r="1807" spans="2:2" ht="15.75">
      <c r="B1807" s="70"/>
    </row>
    <row r="1808" spans="2:2" ht="15.75">
      <c r="B1808" s="70"/>
    </row>
    <row r="1809" spans="2:2" ht="15.75">
      <c r="B1809" s="70"/>
    </row>
    <row r="1810" spans="2:2" ht="15.75">
      <c r="B1810" s="70"/>
    </row>
    <row r="1811" spans="2:2" ht="15.75">
      <c r="B1811" s="70"/>
    </row>
    <row r="1812" spans="2:2" ht="15.75">
      <c r="B1812" s="70"/>
    </row>
    <row r="1813" spans="2:2" ht="15.75">
      <c r="B1813" s="70"/>
    </row>
    <row r="1814" spans="2:2" ht="15.75">
      <c r="B1814" s="70"/>
    </row>
    <row r="1815" spans="2:2" ht="15.75">
      <c r="B1815" s="70"/>
    </row>
    <row r="1816" spans="2:2" ht="15.75">
      <c r="B1816" s="70"/>
    </row>
    <row r="1817" spans="2:2" ht="15.75">
      <c r="B1817" s="70"/>
    </row>
    <row r="1818" spans="2:2" ht="15.75">
      <c r="B1818" s="70"/>
    </row>
    <row r="1819" spans="2:2" ht="15.75">
      <c r="B1819" s="70"/>
    </row>
    <row r="1820" spans="2:2" ht="15.75">
      <c r="B1820" s="70"/>
    </row>
    <row r="1821" spans="2:2" ht="15.75">
      <c r="B1821" s="70"/>
    </row>
    <row r="1822" spans="2:2" ht="15.75">
      <c r="B1822" s="70"/>
    </row>
    <row r="1823" spans="2:2" ht="15.75">
      <c r="B1823" s="70"/>
    </row>
    <row r="1824" spans="2:2" ht="15.75">
      <c r="B1824" s="70"/>
    </row>
    <row r="1825" spans="2:2" ht="15.75">
      <c r="B1825" s="70"/>
    </row>
    <row r="1826" spans="2:2" ht="15.75">
      <c r="B1826" s="70"/>
    </row>
    <row r="1827" spans="2:2" ht="15.75">
      <c r="B1827" s="70"/>
    </row>
    <row r="1828" spans="2:2" ht="15.75">
      <c r="B1828" s="70"/>
    </row>
    <row r="1829" spans="2:2" ht="15.75">
      <c r="B1829" s="70"/>
    </row>
    <row r="1830" spans="2:2" ht="15.75">
      <c r="B1830" s="70"/>
    </row>
    <row r="1831" spans="2:2" ht="15.75">
      <c r="B1831" s="70"/>
    </row>
    <row r="1832" spans="2:2" ht="15.75">
      <c r="B1832" s="70"/>
    </row>
    <row r="1833" spans="2:2" ht="15.75">
      <c r="B1833" s="70"/>
    </row>
    <row r="1834" spans="2:2" ht="15.75">
      <c r="B1834" s="70"/>
    </row>
    <row r="1835" spans="2:2" ht="15.75">
      <c r="B1835" s="70"/>
    </row>
    <row r="1836" spans="2:2" ht="15.75">
      <c r="B1836" s="70"/>
    </row>
    <row r="1837" spans="2:2" ht="15.75">
      <c r="B1837" s="70"/>
    </row>
    <row r="1838" spans="2:2" ht="15.75">
      <c r="B1838" s="70"/>
    </row>
    <row r="1839" spans="2:2" ht="15.75">
      <c r="B1839" s="70"/>
    </row>
    <row r="1840" spans="2:2" ht="15.75">
      <c r="B1840" s="70"/>
    </row>
    <row r="1841" spans="2:2" ht="15.75">
      <c r="B1841" s="70"/>
    </row>
    <row r="1842" spans="2:2" ht="15.75">
      <c r="B1842" s="70"/>
    </row>
    <row r="1843" spans="2:2" ht="15.75">
      <c r="B1843" s="70"/>
    </row>
    <row r="1844" spans="2:2" ht="15.75">
      <c r="B1844" s="70"/>
    </row>
    <row r="1845" spans="2:2" ht="15.75">
      <c r="B1845" s="70"/>
    </row>
    <row r="1846" spans="2:2" ht="15.75">
      <c r="B1846" s="70"/>
    </row>
    <row r="1847" spans="2:2" ht="15.75">
      <c r="B1847" s="70"/>
    </row>
    <row r="1848" spans="2:2" ht="15.75">
      <c r="B1848" s="70"/>
    </row>
    <row r="1849" spans="2:2" ht="15.75">
      <c r="B1849" s="70"/>
    </row>
    <row r="1850" spans="2:2" ht="15.75">
      <c r="B1850" s="70"/>
    </row>
    <row r="1851" spans="2:2" ht="15.75">
      <c r="B1851" s="70"/>
    </row>
    <row r="1852" spans="2:2" ht="15.75">
      <c r="B1852" s="70"/>
    </row>
    <row r="1853" spans="2:2" ht="15.75">
      <c r="B1853" s="70"/>
    </row>
    <row r="1854" spans="2:2" ht="15.75">
      <c r="B1854" s="70"/>
    </row>
    <row r="1855" spans="2:2" ht="15.75">
      <c r="B1855" s="70"/>
    </row>
    <row r="1856" spans="2:2" ht="15.75">
      <c r="B1856" s="70"/>
    </row>
    <row r="1857" spans="2:2" ht="15.75">
      <c r="B1857" s="70"/>
    </row>
    <row r="1858" spans="2:2" ht="15.75">
      <c r="B1858" s="70"/>
    </row>
    <row r="1859" spans="2:2" ht="15.75">
      <c r="B1859" s="70"/>
    </row>
    <row r="1860" spans="2:2" ht="15.75">
      <c r="B1860" s="70"/>
    </row>
    <row r="1861" spans="2:2" ht="15.75">
      <c r="B1861" s="70"/>
    </row>
    <row r="1862" spans="2:2" ht="15.75">
      <c r="B1862" s="70"/>
    </row>
    <row r="1863" spans="2:2" ht="15.75">
      <c r="B1863" s="70"/>
    </row>
    <row r="1864" spans="2:2" ht="15.75">
      <c r="B1864" s="70"/>
    </row>
    <row r="1865" spans="2:2" ht="15.75">
      <c r="B1865" s="70"/>
    </row>
    <row r="1866" spans="2:2" ht="15.75">
      <c r="B1866" s="70"/>
    </row>
    <row r="1867" spans="2:2" ht="15.75">
      <c r="B1867" s="70"/>
    </row>
    <row r="1868" spans="2:2" ht="15.75">
      <c r="B1868" s="70"/>
    </row>
    <row r="1869" spans="2:2" ht="15.75">
      <c r="B1869" s="70"/>
    </row>
    <row r="1870" spans="2:2" ht="15.75">
      <c r="B1870" s="70"/>
    </row>
    <row r="1871" spans="2:2" ht="15.75">
      <c r="B1871" s="70"/>
    </row>
    <row r="1872" spans="2:2" ht="15.75">
      <c r="B1872" s="70"/>
    </row>
    <row r="1873" spans="2:2" ht="15.75">
      <c r="B1873" s="70"/>
    </row>
    <row r="1874" spans="2:2" ht="15.75">
      <c r="B1874" s="70"/>
    </row>
    <row r="1875" spans="2:2" ht="15.75">
      <c r="B1875" s="70"/>
    </row>
    <row r="1876" spans="2:2" ht="15.75">
      <c r="B1876" s="70"/>
    </row>
    <row r="1877" spans="2:2" ht="15.75">
      <c r="B1877" s="70"/>
    </row>
    <row r="1878" spans="2:2" ht="15.75">
      <c r="B1878" s="70"/>
    </row>
    <row r="1879" spans="2:2" ht="15.75">
      <c r="B1879" s="70"/>
    </row>
    <row r="1880" spans="2:2" ht="15.75">
      <c r="B1880" s="70"/>
    </row>
    <row r="1881" spans="2:2" ht="15.75">
      <c r="B1881" s="70"/>
    </row>
    <row r="1882" spans="2:2" ht="15.75">
      <c r="B1882" s="70"/>
    </row>
    <row r="1883" spans="2:2" ht="15.75">
      <c r="B1883" s="70"/>
    </row>
    <row r="1884" spans="2:2" ht="15.75">
      <c r="B1884" s="70"/>
    </row>
    <row r="1885" spans="2:2" ht="15.75">
      <c r="B1885" s="70"/>
    </row>
    <row r="1886" spans="2:2" ht="15.75">
      <c r="B1886" s="70"/>
    </row>
    <row r="1887" spans="2:2" ht="15.75">
      <c r="B1887" s="70"/>
    </row>
    <row r="1888" spans="2:2" ht="15.75">
      <c r="B1888" s="70"/>
    </row>
    <row r="1889" spans="2:2" ht="15.75">
      <c r="B1889" s="70"/>
    </row>
    <row r="1890" spans="2:2" ht="15.75">
      <c r="B1890" s="70"/>
    </row>
    <row r="1891" spans="2:2" ht="15.75">
      <c r="B1891" s="70"/>
    </row>
    <row r="1892" spans="2:2" ht="15.75">
      <c r="B1892" s="70"/>
    </row>
    <row r="1893" spans="2:2" ht="15.75">
      <c r="B1893" s="70"/>
    </row>
    <row r="1894" spans="2:2" ht="15.75">
      <c r="B1894" s="70"/>
    </row>
    <row r="1895" spans="2:2" ht="15.75">
      <c r="B1895" s="70"/>
    </row>
    <row r="1896" spans="2:2" ht="15.75">
      <c r="B1896" s="70"/>
    </row>
    <row r="1897" spans="2:2" ht="15.75">
      <c r="B1897" s="70"/>
    </row>
    <row r="1898" spans="2:2" ht="15.75">
      <c r="B1898" s="70"/>
    </row>
    <row r="1899" spans="2:2" ht="15.75">
      <c r="B1899" s="70"/>
    </row>
    <row r="1900" spans="2:2" ht="15.75">
      <c r="B1900" s="70"/>
    </row>
    <row r="1901" spans="2:2" ht="15.75">
      <c r="B1901" s="70"/>
    </row>
    <row r="1902" spans="2:2" ht="15.75">
      <c r="B1902" s="70"/>
    </row>
    <row r="1903" spans="2:2" ht="15.75">
      <c r="B1903" s="70"/>
    </row>
    <row r="1904" spans="2:2" ht="15.75">
      <c r="B1904" s="70"/>
    </row>
    <row r="1905" spans="2:2" ht="15.75">
      <c r="B1905" s="70"/>
    </row>
    <row r="1906" spans="2:2" ht="15.75">
      <c r="B1906" s="70"/>
    </row>
    <row r="1907" spans="2:2" ht="15.75">
      <c r="B1907" s="70"/>
    </row>
    <row r="1908" spans="2:2" ht="15.75">
      <c r="B1908" s="70"/>
    </row>
    <row r="1909" spans="2:2" ht="15.75">
      <c r="B1909" s="70"/>
    </row>
    <row r="1910" spans="2:2" ht="15.75">
      <c r="B1910" s="70"/>
    </row>
    <row r="1911" spans="2:2" ht="15.75">
      <c r="B1911" s="70"/>
    </row>
    <row r="1912" spans="2:2" ht="15.75">
      <c r="B1912" s="70"/>
    </row>
    <row r="1913" spans="2:2" ht="15.75">
      <c r="B1913" s="70"/>
    </row>
    <row r="1914" spans="2:2" ht="15.75">
      <c r="B1914" s="70"/>
    </row>
    <row r="1915" spans="2:2" ht="15.75">
      <c r="B1915" s="70"/>
    </row>
    <row r="1916" spans="2:2" ht="15.75">
      <c r="B1916" s="70"/>
    </row>
    <row r="1917" spans="2:2" ht="15.75">
      <c r="B1917" s="70"/>
    </row>
    <row r="1918" spans="2:2" ht="15.75">
      <c r="B1918" s="70"/>
    </row>
    <row r="1919" spans="2:2" ht="15.75">
      <c r="B1919" s="70"/>
    </row>
    <row r="1920" spans="2:2" ht="15.75">
      <c r="B1920" s="70"/>
    </row>
    <row r="1921" spans="2:2" ht="15.75">
      <c r="B1921" s="70"/>
    </row>
    <row r="1922" spans="2:2" ht="15.75">
      <c r="B1922" s="70"/>
    </row>
    <row r="1923" spans="2:2" ht="15.75">
      <c r="B1923" s="70"/>
    </row>
    <row r="1924" spans="2:2" ht="15.75">
      <c r="B1924" s="70"/>
    </row>
    <row r="1925" spans="2:2" ht="15.75">
      <c r="B1925" s="70"/>
    </row>
    <row r="1926" spans="2:2" ht="15.75">
      <c r="B1926" s="70"/>
    </row>
    <row r="1927" spans="2:2" ht="15.75">
      <c r="B1927" s="70"/>
    </row>
    <row r="1928" spans="2:2" ht="15.75">
      <c r="B1928" s="70"/>
    </row>
    <row r="1929" spans="2:2" ht="15.75">
      <c r="B1929" s="70"/>
    </row>
    <row r="1930" spans="2:2" ht="15.75">
      <c r="B1930" s="70"/>
    </row>
    <row r="1931" spans="2:2" ht="15.75">
      <c r="B1931" s="70"/>
    </row>
    <row r="1932" spans="2:2" ht="15.75">
      <c r="B1932" s="70"/>
    </row>
    <row r="1933" spans="2:2" ht="15.75">
      <c r="B1933" s="70"/>
    </row>
    <row r="1934" spans="2:2" ht="15.75">
      <c r="B1934" s="70"/>
    </row>
    <row r="1935" spans="2:2" ht="15.75">
      <c r="B1935" s="70"/>
    </row>
    <row r="1936" spans="2:2" ht="15.75">
      <c r="B1936" s="70"/>
    </row>
    <row r="1937" spans="2:2" ht="15.75">
      <c r="B1937" s="70"/>
    </row>
    <row r="1938" spans="2:2" ht="15.75">
      <c r="B1938" s="70"/>
    </row>
    <row r="1939" spans="2:2" ht="15.75">
      <c r="B1939" s="70"/>
    </row>
    <row r="1940" spans="2:2" ht="15.75">
      <c r="B1940" s="70"/>
    </row>
    <row r="1941" spans="2:2" ht="15.75">
      <c r="B1941" s="70"/>
    </row>
    <row r="1942" spans="2:2" ht="15.75">
      <c r="B1942" s="70"/>
    </row>
    <row r="1943" spans="2:2" ht="15.75">
      <c r="B1943" s="70"/>
    </row>
    <row r="1944" spans="2:2" ht="15.75">
      <c r="B1944" s="70"/>
    </row>
    <row r="1945" spans="2:2" ht="15.75">
      <c r="B1945" s="70"/>
    </row>
  </sheetData>
  <sheetProtection password="CDB5" sheet="1" objects="1" scenarios="1"/>
  <phoneticPr fontId="4" type="noConversion"/>
  <hyperlinks>
    <hyperlink ref="B9" location="Avvio!A1" display="Possiamo lanciare Excel anche utilizzando Start - Esegui - Excel - Invio."/>
    <hyperlink ref="B16" location="Finestra!A1" display="Un foglio di Excel è una matrice formata a colonne e righe."/>
    <hyperlink ref="B21" location="Cella!A1" display="Contenuto di una cellla."/>
    <hyperlink ref="B24" location="Tasti!A1" display="Tasti di movimento in Excel."/>
    <hyperlink ref="B11" location="Finestra!A1" display="Le finestre di Excel"/>
    <hyperlink ref="B32" location="Simboli!A1" display="Simboli per eseguire le formule."/>
    <hyperlink ref="B39" location="Data!A1" display="Trattamento delle date"/>
    <hyperlink ref="B42" location="DataForm!A1" display="Possiamo visualizzare un numero in molti modi,"/>
    <hyperlink ref="B46" location="Oggi!A1" display="La funzione    =OGGI()"/>
    <hyperlink ref="B62" location="Tasti!A1" display="Tasti di movimento in Excel."/>
    <hyperlink ref="A1" location="Copertina!A1" display="Vai alla Copertina"/>
    <hyperlink ref="B82" location="Opzioni_Excel!A1" display="Le opzioni generali di Excel (pulsante in altro e scelta opzioni)"/>
    <hyperlink ref="B65" location="Avvio!A1" display="Avvio di Excel."/>
    <hyperlink ref="B69" location="GestioneRis!A1" display="Gestione delle risorse: alcune maschere"/>
    <hyperlink ref="B71" location="Copia_Incolla" display="Ripresa di Copia-incolla."/>
    <hyperlink ref="B79" location="Menu_Schede" display="Le voci del menù di Excel."/>
    <hyperlink ref="B75" location="Selezione!A1" display="Come selezionare più oggetti contemporaneamente."/>
    <hyperlink ref="B95" location="Esercizio_2013!A1" display="Iniziamo a creare una tabella (DataBase)."/>
    <hyperlink ref="B86" location="Posizione_Cursore_2007" display="Modificare la migrazione alla cella sottostante quando premo invio."/>
    <hyperlink ref="B109" location="Nuovo!A1" display="Aprile file nuovo"/>
    <hyperlink ref="B110" location="Esistente!A1" display="Aprile file nuovo da raccolta esistente"/>
    <hyperlink ref="B113" location="Apri!A1" display="Apri file esistente"/>
    <hyperlink ref="B141" location="Tasti!A1" display="I tasti più utilizzati."/>
    <hyperlink ref="B142" location="TastiSR!A1" display="Tutti i tasti di movimenti in Excel (ricavati dalla guida in linea)"/>
    <hyperlink ref="B223" location="Aiuto!A1" display="Aiuto (F1)"/>
    <hyperlink ref="B227" location="FormCelle!A1" display="Formati delle celle"/>
    <hyperlink ref="B241" location="Anno!A1" display="Funzione =ANNO()"/>
    <hyperlink ref="B245" location="Copia_Incolla" display="Fatto ripasso copia-incolla e taglia-incolla."/>
    <hyperlink ref="B242" location="Mese!A1" display="Funzione =MESE())"/>
    <hyperlink ref="B251" location="RicercaFile!A1" display="Ricerca di files in Windows."/>
    <hyperlink ref="B256" location="BordiGrigi!A1" display="Attivare/disattivare la grigla (bordi grigi delle celle)."/>
    <hyperlink ref="B262" location="Riquadri!A1" display="Riquadri [Righe e/o colonne la tenere «ferme» mentre ci si muove sul foglio di lavoto]."/>
    <hyperlink ref="B336" location="Lotto!A1" display="#Lotto!A1"/>
    <hyperlink ref="B269" location="Somma!A1" display="=SOMMA(rifer1;rifer2;etc.)"/>
    <hyperlink ref="B296" location="Riquadri!A1" display="Inserimento riquadri."/>
    <hyperlink ref="B300" location="Copia_IS!A1" display="Incolla speciale"/>
    <hyperlink ref="B328" location="SE!A1" display="Accennato alla funzione =SE(Condizione;Vero;falso)."/>
    <hyperlink ref="A118" location="Tasti_Excel" display="F5 + Tasti_Excel"/>
    <hyperlink ref="B880" location="SubTotale!A1" display="Possiamo anche vedere la funzione =SUBTOTALE."/>
    <hyperlink ref="B817" location="DB_Ordina!A1" display="Vedere anche Ordinamento in Excel 2003"/>
    <hyperlink ref="B919" location="SE!A1" display="=SE(test; se_vero; se_falso)"/>
    <hyperlink ref="B1027" location="Gruppo!A1" display="Lavorare in modalità gruppo."/>
    <hyperlink ref="B1034" location="Estensioni" display="Riepilogo suille estensioni [formati] dei files in Excel"/>
    <hyperlink ref="B243" location="Adesso!A1" display="Funzione = ADESSO()"/>
    <hyperlink ref="B306" location="Riferimenti!A1" display="Modificare il tipo di riferimento (relativo, assoluto o misto)"/>
    <hyperlink ref="B844" location="SubTotale!A1" display="Funzione =SUBTOTALE (Tipo; Intervallo)"/>
    <hyperlink ref="B93" r:id="rId1"/>
    <hyperlink ref="B1085" location="Cerca_Vert!A1" display="=CERCA.VERT(A5;DBFornitori;2;FALSO)"/>
    <hyperlink ref="B1090" location="Riferimenti!A1" display="Riferimenti assoluti e relativi"/>
  </hyperlinks>
  <pageMargins left="0.11811023622047245" right="0" top="0.74803149606299213" bottom="0.74803149606299213" header="0.31496062992125984" footer="0.31496062992125984"/>
  <pageSetup paperSize="9" scale="95" orientation="landscape" r:id="rId2"/>
  <headerFooter alignWithMargins="0">
    <oddHeader>&amp;L&amp;Z   &amp;F&amp;R&amp;G</oddHeader>
    <oddFooter>&amp;LStampa del: &amp;D&amp;RPag.: &amp;P di &amp;N</oddFooter>
  </headerFooter>
  <drawing r:id="rId3"/>
  <legacyDrawingHF r:id="rId4"/>
</worksheet>
</file>

<file path=xl/worksheets/sheet13.xml><?xml version="1.0" encoding="utf-8"?>
<worksheet xmlns="http://schemas.openxmlformats.org/spreadsheetml/2006/main" xmlns:r="http://schemas.openxmlformats.org/officeDocument/2006/relationships">
  <sheetPr codeName="Foglio14"/>
  <dimension ref="B159:D161"/>
  <sheetViews>
    <sheetView showZeros="0" workbookViewId="0"/>
  </sheetViews>
  <sheetFormatPr defaultRowHeight="12.75"/>
  <sheetData>
    <row r="159" spans="2:4">
      <c r="B159" s="247"/>
      <c r="C159" s="247"/>
      <c r="D159" s="247"/>
    </row>
    <row r="161" spans="2:2">
      <c r="B161" s="247" t="s">
        <v>493</v>
      </c>
    </row>
  </sheetData>
  <phoneticPr fontId="0" type="noConversion"/>
  <conditionalFormatting sqref="B159">
    <cfRule type="cellIs" dxfId="1" priority="1" stopIfTrue="1" operator="lessThan">
      <formula>12</formula>
    </cfRule>
  </conditionalFormatting>
  <pageMargins left="0.7" right="0.7" top="0.75" bottom="0.75" header="0.3" footer="0.3"/>
  <pageSetup paperSize="9" orientation="portrait" verticalDpi="300" r:id="rId1"/>
  <headerFooter alignWithMargins="0"/>
  <drawing r:id="rId2"/>
</worksheet>
</file>

<file path=xl/worksheets/sheet14.xml><?xml version="1.0" encoding="utf-8"?>
<worksheet xmlns="http://schemas.openxmlformats.org/spreadsheetml/2006/main" xmlns:r="http://schemas.openxmlformats.org/officeDocument/2006/relationships">
  <sheetPr codeName="Foglio17"/>
  <dimension ref="A1:V72"/>
  <sheetViews>
    <sheetView showGridLines="0" workbookViewId="0">
      <pane xSplit="5" ySplit="4" topLeftCell="F5" activePane="bottomRight" state="frozen"/>
      <selection activeCell="E44" sqref="E44"/>
      <selection pane="topRight" activeCell="E44" sqref="E44"/>
      <selection pane="bottomLeft" activeCell="E44" sqref="E44"/>
      <selection pane="bottomRight" activeCell="B5" sqref="B5"/>
    </sheetView>
  </sheetViews>
  <sheetFormatPr defaultRowHeight="12.75" outlineLevelCol="1"/>
  <cols>
    <col min="1" max="1" width="8.28515625" bestFit="1" customWidth="1"/>
    <col min="2" max="2" width="15.140625" customWidth="1" outlineLevel="1"/>
    <col min="3" max="3" width="13.28515625" customWidth="1" outlineLevel="1"/>
    <col min="4" max="4" width="10.140625" customWidth="1" outlineLevel="1"/>
    <col min="5" max="5" width="13.140625" customWidth="1"/>
    <col min="6" max="6" width="7" bestFit="1" customWidth="1"/>
    <col min="7" max="7" width="6.5703125" customWidth="1"/>
    <col min="8" max="8" width="6.42578125" customWidth="1"/>
    <col min="9" max="9" width="20.28515625" bestFit="1" customWidth="1"/>
    <col min="10" max="10" width="8.28515625" customWidth="1"/>
    <col min="12" max="12" width="10.7109375" bestFit="1" customWidth="1"/>
    <col min="13" max="13" width="9.28515625" customWidth="1"/>
    <col min="14" max="14" width="9.7109375" bestFit="1" customWidth="1"/>
    <col min="15" max="15" width="11.140625" bestFit="1" customWidth="1"/>
    <col min="16" max="16" width="8.7109375" customWidth="1"/>
    <col min="17" max="17" width="7.7109375" bestFit="1" customWidth="1"/>
    <col min="18" max="18" width="7.85546875" bestFit="1" customWidth="1"/>
    <col min="19" max="19" width="15.140625" bestFit="1" customWidth="1"/>
    <col min="20" max="20" width="11.5703125" hidden="1" customWidth="1" outlineLevel="1"/>
    <col min="21" max="21" width="9.140625" hidden="1" customWidth="1" outlineLevel="1"/>
    <col min="22" max="22" width="9.140625" collapsed="1"/>
  </cols>
  <sheetData>
    <row r="1" spans="1:21" ht="15.75">
      <c r="F1" s="29" t="s">
        <v>815</v>
      </c>
      <c r="J1" s="127">
        <f>SUM(J5:J58)</f>
        <v>1821</v>
      </c>
      <c r="L1" s="127">
        <f>SUM(L5:L58)</f>
        <v>7440.5</v>
      </c>
      <c r="N1" s="127">
        <f>SUM(N5:N58)</f>
        <v>892.85999999999967</v>
      </c>
      <c r="O1" s="127">
        <f>SUM(O5:O58)</f>
        <v>6547.6399999999967</v>
      </c>
      <c r="P1" s="256"/>
      <c r="Q1" s="256"/>
      <c r="R1" s="256"/>
      <c r="S1" s="257">
        <v>0.1</v>
      </c>
      <c r="T1" s="8">
        <f ca="1">TODAY()</f>
        <v>42866</v>
      </c>
    </row>
    <row r="2" spans="1:21" ht="12.75" customHeight="1">
      <c r="F2" s="29" t="s">
        <v>577</v>
      </c>
      <c r="J2" s="127">
        <f>SUBTOTAL(9,J5:J58)</f>
        <v>1821</v>
      </c>
      <c r="L2" s="127">
        <f>SUBTOTAL(9,L5:L58)</f>
        <v>7440.5</v>
      </c>
      <c r="N2" s="127">
        <f>SUBTOTAL(9,N5:N58)</f>
        <v>892.85999999999967</v>
      </c>
      <c r="O2" s="127">
        <f>SUBTOTAL(9,O5:O58)</f>
        <v>6547.6399999999967</v>
      </c>
      <c r="P2" s="256"/>
      <c r="Q2" s="256"/>
      <c r="R2" s="256"/>
      <c r="S2" s="256"/>
    </row>
    <row r="3" spans="1:21" ht="12.75" customHeight="1" thickBot="1"/>
    <row r="4" spans="1:21" ht="45">
      <c r="A4" s="258" t="s">
        <v>578</v>
      </c>
      <c r="B4" s="258" t="s">
        <v>579</v>
      </c>
      <c r="C4" s="258" t="s">
        <v>580</v>
      </c>
      <c r="D4" s="258" t="s">
        <v>581</v>
      </c>
      <c r="E4" s="258" t="s">
        <v>816</v>
      </c>
      <c r="F4" s="259" t="s">
        <v>818</v>
      </c>
      <c r="G4" s="259" t="s">
        <v>819</v>
      </c>
      <c r="H4" s="258" t="s">
        <v>582</v>
      </c>
      <c r="I4" s="258" t="s">
        <v>817</v>
      </c>
      <c r="J4" s="258" t="s">
        <v>583</v>
      </c>
      <c r="K4" s="258" t="s">
        <v>830</v>
      </c>
      <c r="L4" s="259" t="s">
        <v>820</v>
      </c>
      <c r="M4" s="258" t="s">
        <v>821</v>
      </c>
      <c r="N4" s="259" t="s">
        <v>822</v>
      </c>
      <c r="O4" s="259" t="s">
        <v>584</v>
      </c>
      <c r="P4" s="259" t="s">
        <v>585</v>
      </c>
      <c r="Q4" s="259" t="s">
        <v>586</v>
      </c>
      <c r="R4" s="259" t="s">
        <v>587</v>
      </c>
      <c r="S4" s="259" t="s">
        <v>824</v>
      </c>
      <c r="T4" s="283" t="s">
        <v>823</v>
      </c>
      <c r="U4" s="284" t="s">
        <v>824</v>
      </c>
    </row>
    <row r="5" spans="1:21" ht="12.75" customHeight="1">
      <c r="A5" s="3" t="s">
        <v>588</v>
      </c>
      <c r="B5" s="286" t="str">
        <f>VLOOKUP(A5,DBFornitori,2,FALSE)</f>
        <v>Industrie Zanussi</v>
      </c>
      <c r="C5" s="3" t="str">
        <f t="shared" ref="C5:C36" si="0">VLOOKUP(A5,DBFornitori,3,FALSE)</f>
        <v>Via Garibaldi</v>
      </c>
      <c r="D5" s="3" t="str">
        <f t="shared" ref="D5:D36" si="1">VLOOKUP(A5,DBFornitori,4,FALSE)</f>
        <v>Conegliano</v>
      </c>
      <c r="E5" s="260">
        <v>40637</v>
      </c>
      <c r="F5" s="261">
        <f t="shared" ref="F5:F36" si="2">MONTH(E5)</f>
        <v>4</v>
      </c>
      <c r="G5" s="261">
        <f t="shared" ref="G5:G36" si="3">YEAR(E5)</f>
        <v>2011</v>
      </c>
      <c r="H5" s="3">
        <v>1</v>
      </c>
      <c r="I5" s="3" t="str">
        <f t="shared" ref="I5:I36" si="4">"Materiale della Fatt. "&amp;H5</f>
        <v>Materiale della Fatt. 1</v>
      </c>
      <c r="J5" s="3">
        <v>33</v>
      </c>
      <c r="K5" s="262">
        <v>2</v>
      </c>
      <c r="L5" s="263">
        <f t="shared" ref="L5:L36" si="5">J5*K5</f>
        <v>66</v>
      </c>
      <c r="M5" s="264">
        <v>0.12</v>
      </c>
      <c r="N5" s="263">
        <f t="shared" ref="N5:N36" si="6">L5*M5</f>
        <v>7.92</v>
      </c>
      <c r="O5" s="265">
        <f t="shared" ref="O5:O36" si="7">L5-N5</f>
        <v>58.08</v>
      </c>
      <c r="P5" s="266">
        <v>55</v>
      </c>
      <c r="Q5" s="267">
        <f t="shared" ref="Q5:Q36" si="8">O5-P5</f>
        <v>3.0799999999999983</v>
      </c>
      <c r="R5" s="268">
        <f t="shared" ref="R5:R36" si="9">Q5/O5</f>
        <v>5.3030303030303004E-2</v>
      </c>
      <c r="S5" s="3" t="str">
        <f t="shared" ref="S5:S36" si="10">IF(R5&lt;0,"Inferiore a 0",IF(R5&gt;$S$1,"Troppa differenza",""))</f>
        <v/>
      </c>
      <c r="T5" s="285">
        <f ca="1">E5-$T$1</f>
        <v>-2229</v>
      </c>
      <c r="U5" s="286" t="str">
        <f ca="1">IF(T5&lt;0,"Scaduta: Pagato?",IF(AND(T5&gt;0,T5&lt;16),"In scadenza - Avvisare",""))</f>
        <v>Scaduta: Pagato?</v>
      </c>
    </row>
    <row r="6" spans="1:21" ht="12.75" customHeight="1">
      <c r="A6" s="3" t="s">
        <v>588</v>
      </c>
      <c r="B6" s="3" t="str">
        <f t="shared" ref="B6:B36" si="11">VLOOKUP(A6,DBFornitori,2,FALSE)</f>
        <v>Industrie Zanussi</v>
      </c>
      <c r="C6" s="3" t="str">
        <f t="shared" si="0"/>
        <v>Via Garibaldi</v>
      </c>
      <c r="D6" s="3" t="str">
        <f t="shared" si="1"/>
        <v>Conegliano</v>
      </c>
      <c r="E6" s="260">
        <v>41299</v>
      </c>
      <c r="F6" s="261">
        <f t="shared" si="2"/>
        <v>1</v>
      </c>
      <c r="G6" s="261">
        <f t="shared" si="3"/>
        <v>2013</v>
      </c>
      <c r="H6" s="3">
        <v>2</v>
      </c>
      <c r="I6" s="3" t="str">
        <f t="shared" si="4"/>
        <v>Materiale della Fatt. 2</v>
      </c>
      <c r="J6" s="3">
        <v>35</v>
      </c>
      <c r="K6" s="262">
        <v>3</v>
      </c>
      <c r="L6" s="263">
        <f t="shared" si="5"/>
        <v>105</v>
      </c>
      <c r="M6" s="264">
        <v>0.12</v>
      </c>
      <c r="N6" s="263">
        <f t="shared" si="6"/>
        <v>12.6</v>
      </c>
      <c r="O6" s="265">
        <f t="shared" si="7"/>
        <v>92.4</v>
      </c>
      <c r="P6" s="266">
        <v>90</v>
      </c>
      <c r="Q6" s="267">
        <f t="shared" si="8"/>
        <v>2.4000000000000057</v>
      </c>
      <c r="R6" s="268">
        <f t="shared" si="9"/>
        <v>2.5974025974026035E-2</v>
      </c>
      <c r="S6" s="3" t="str">
        <f t="shared" si="10"/>
        <v/>
      </c>
      <c r="T6" s="129"/>
      <c r="U6" s="130"/>
    </row>
    <row r="7" spans="1:21" ht="12.75" customHeight="1">
      <c r="A7" s="3" t="s">
        <v>737</v>
      </c>
      <c r="B7" s="3" t="str">
        <f t="shared" si="11"/>
        <v>FIAT</v>
      </c>
      <c r="C7" s="3" t="str">
        <f t="shared" si="0"/>
        <v>Via Mazzini</v>
      </c>
      <c r="D7" s="3" t="str">
        <f t="shared" si="1"/>
        <v>Torino</v>
      </c>
      <c r="E7" s="260">
        <v>41299</v>
      </c>
      <c r="F7" s="261">
        <f t="shared" si="2"/>
        <v>1</v>
      </c>
      <c r="G7" s="261">
        <f t="shared" si="3"/>
        <v>2013</v>
      </c>
      <c r="H7" s="3">
        <v>3</v>
      </c>
      <c r="I7" s="3" t="str">
        <f t="shared" si="4"/>
        <v>Materiale della Fatt. 3</v>
      </c>
      <c r="J7" s="3">
        <v>33</v>
      </c>
      <c r="K7" s="262">
        <v>3</v>
      </c>
      <c r="L7" s="263">
        <f t="shared" si="5"/>
        <v>99</v>
      </c>
      <c r="M7" s="264">
        <v>0.12</v>
      </c>
      <c r="N7" s="263">
        <f t="shared" si="6"/>
        <v>11.879999999999999</v>
      </c>
      <c r="O7" s="265">
        <f t="shared" si="7"/>
        <v>87.12</v>
      </c>
      <c r="P7" s="266">
        <v>85</v>
      </c>
      <c r="Q7" s="267">
        <f t="shared" si="8"/>
        <v>2.1200000000000045</v>
      </c>
      <c r="R7" s="268">
        <f t="shared" si="9"/>
        <v>2.433425160697893E-2</v>
      </c>
      <c r="S7" s="3" t="str">
        <f t="shared" si="10"/>
        <v/>
      </c>
      <c r="T7" s="129"/>
      <c r="U7" s="130"/>
    </row>
    <row r="8" spans="1:21" ht="12.75" customHeight="1">
      <c r="A8" s="3" t="s">
        <v>588</v>
      </c>
      <c r="B8" s="3" t="str">
        <f t="shared" si="11"/>
        <v>Industrie Zanussi</v>
      </c>
      <c r="C8" s="3" t="str">
        <f t="shared" si="0"/>
        <v>Via Garibaldi</v>
      </c>
      <c r="D8" s="3" t="str">
        <f t="shared" si="1"/>
        <v>Conegliano</v>
      </c>
      <c r="E8" s="260">
        <v>41299</v>
      </c>
      <c r="F8" s="261">
        <f t="shared" si="2"/>
        <v>1</v>
      </c>
      <c r="G8" s="261">
        <f t="shared" si="3"/>
        <v>2013</v>
      </c>
      <c r="H8" s="3">
        <v>4</v>
      </c>
      <c r="I8" s="3" t="str">
        <f t="shared" si="4"/>
        <v>Materiale della Fatt. 4</v>
      </c>
      <c r="J8" s="3">
        <v>55</v>
      </c>
      <c r="K8" s="262">
        <v>1.2</v>
      </c>
      <c r="L8" s="263">
        <f t="shared" si="5"/>
        <v>66</v>
      </c>
      <c r="M8" s="264">
        <v>0.12</v>
      </c>
      <c r="N8" s="263">
        <f t="shared" si="6"/>
        <v>7.92</v>
      </c>
      <c r="O8" s="265">
        <f t="shared" si="7"/>
        <v>58.08</v>
      </c>
      <c r="P8" s="266">
        <v>50</v>
      </c>
      <c r="Q8" s="267">
        <f t="shared" si="8"/>
        <v>8.0799999999999983</v>
      </c>
      <c r="R8" s="268">
        <f t="shared" si="9"/>
        <v>0.13911845730027544</v>
      </c>
      <c r="S8" s="3" t="str">
        <f t="shared" si="10"/>
        <v>Troppa differenza</v>
      </c>
      <c r="T8" s="129"/>
      <c r="U8" s="130"/>
    </row>
    <row r="9" spans="1:21" ht="12.75" customHeight="1">
      <c r="A9" s="3" t="s">
        <v>737</v>
      </c>
      <c r="B9" s="3" t="str">
        <f t="shared" si="11"/>
        <v>FIAT</v>
      </c>
      <c r="C9" s="3" t="str">
        <f t="shared" si="0"/>
        <v>Via Mazzini</v>
      </c>
      <c r="D9" s="3" t="str">
        <f t="shared" si="1"/>
        <v>Torino</v>
      </c>
      <c r="E9" s="260">
        <v>40577</v>
      </c>
      <c r="F9" s="261">
        <f t="shared" si="2"/>
        <v>2</v>
      </c>
      <c r="G9" s="261">
        <f t="shared" si="3"/>
        <v>2011</v>
      </c>
      <c r="H9" s="3">
        <v>5</v>
      </c>
      <c r="I9" s="3" t="str">
        <f t="shared" si="4"/>
        <v>Materiale della Fatt. 5</v>
      </c>
      <c r="J9" s="3">
        <v>153</v>
      </c>
      <c r="K9" s="262">
        <v>2.1</v>
      </c>
      <c r="L9" s="263">
        <f t="shared" si="5"/>
        <v>321.3</v>
      </c>
      <c r="M9" s="264">
        <v>0.12</v>
      </c>
      <c r="N9" s="263">
        <f t="shared" si="6"/>
        <v>38.555999999999997</v>
      </c>
      <c r="O9" s="265">
        <f t="shared" si="7"/>
        <v>282.74400000000003</v>
      </c>
      <c r="P9" s="266">
        <v>280</v>
      </c>
      <c r="Q9" s="267">
        <f t="shared" si="8"/>
        <v>2.7440000000000282</v>
      </c>
      <c r="R9" s="268">
        <f t="shared" si="9"/>
        <v>9.7048920578333333E-3</v>
      </c>
      <c r="S9" s="3" t="str">
        <f t="shared" si="10"/>
        <v/>
      </c>
      <c r="T9" s="129"/>
      <c r="U9" s="130"/>
    </row>
    <row r="10" spans="1:21" ht="12.75" customHeight="1">
      <c r="A10" s="3" t="s">
        <v>589</v>
      </c>
      <c r="B10" s="3" t="str">
        <f t="shared" si="11"/>
        <v>Lo Russo</v>
      </c>
      <c r="C10" s="3" t="str">
        <f t="shared" si="0"/>
        <v>Via Cattaneo</v>
      </c>
      <c r="D10" s="3" t="str">
        <f t="shared" si="1"/>
        <v>Palermo</v>
      </c>
      <c r="E10" s="260">
        <v>41361</v>
      </c>
      <c r="F10" s="261">
        <f t="shared" si="2"/>
        <v>3</v>
      </c>
      <c r="G10" s="261">
        <f t="shared" si="3"/>
        <v>2013</v>
      </c>
      <c r="H10" s="3">
        <v>6</v>
      </c>
      <c r="I10" s="3" t="str">
        <f t="shared" si="4"/>
        <v>Materiale della Fatt. 6</v>
      </c>
      <c r="J10" s="3">
        <v>33</v>
      </c>
      <c r="K10" s="262">
        <v>2</v>
      </c>
      <c r="L10" s="263">
        <f t="shared" si="5"/>
        <v>66</v>
      </c>
      <c r="M10" s="264">
        <v>0.12</v>
      </c>
      <c r="N10" s="263">
        <f t="shared" si="6"/>
        <v>7.92</v>
      </c>
      <c r="O10" s="265">
        <f t="shared" si="7"/>
        <v>58.08</v>
      </c>
      <c r="P10" s="266">
        <v>56</v>
      </c>
      <c r="Q10" s="267">
        <f t="shared" si="8"/>
        <v>2.0799999999999983</v>
      </c>
      <c r="R10" s="268">
        <f t="shared" si="9"/>
        <v>3.5812672176308513E-2</v>
      </c>
      <c r="S10" s="3" t="str">
        <f t="shared" si="10"/>
        <v/>
      </c>
      <c r="T10" s="129"/>
      <c r="U10" s="130"/>
    </row>
    <row r="11" spans="1:21" ht="12.75" customHeight="1">
      <c r="A11" s="3" t="s">
        <v>589</v>
      </c>
      <c r="B11" s="3" t="str">
        <f t="shared" si="11"/>
        <v>Lo Russo</v>
      </c>
      <c r="C11" s="3" t="str">
        <f t="shared" si="0"/>
        <v>Via Cattaneo</v>
      </c>
      <c r="D11" s="3" t="str">
        <f t="shared" si="1"/>
        <v>Palermo</v>
      </c>
      <c r="E11" s="260">
        <v>41299</v>
      </c>
      <c r="F11" s="261">
        <f t="shared" si="2"/>
        <v>1</v>
      </c>
      <c r="G11" s="261">
        <f t="shared" si="3"/>
        <v>2013</v>
      </c>
      <c r="H11" s="3">
        <v>7</v>
      </c>
      <c r="I11" s="3" t="str">
        <f t="shared" si="4"/>
        <v>Materiale della Fatt. 7</v>
      </c>
      <c r="J11" s="3">
        <v>6</v>
      </c>
      <c r="K11" s="262">
        <v>5</v>
      </c>
      <c r="L11" s="263">
        <f t="shared" si="5"/>
        <v>30</v>
      </c>
      <c r="M11" s="264">
        <v>0.12</v>
      </c>
      <c r="N11" s="263">
        <f t="shared" si="6"/>
        <v>3.5999999999999996</v>
      </c>
      <c r="O11" s="265">
        <f t="shared" si="7"/>
        <v>26.4</v>
      </c>
      <c r="P11" s="266">
        <v>25</v>
      </c>
      <c r="Q11" s="267">
        <f t="shared" si="8"/>
        <v>1.3999999999999986</v>
      </c>
      <c r="R11" s="268">
        <f t="shared" si="9"/>
        <v>5.3030303030302976E-2</v>
      </c>
      <c r="S11" s="3" t="str">
        <f t="shared" si="10"/>
        <v/>
      </c>
      <c r="T11" s="129"/>
      <c r="U11" s="130"/>
    </row>
    <row r="12" spans="1:21" ht="12.75" customHeight="1">
      <c r="A12" s="3" t="s">
        <v>588</v>
      </c>
      <c r="B12" s="3" t="str">
        <f t="shared" si="11"/>
        <v>Industrie Zanussi</v>
      </c>
      <c r="C12" s="3" t="str">
        <f t="shared" si="0"/>
        <v>Via Garibaldi</v>
      </c>
      <c r="D12" s="3" t="str">
        <f t="shared" si="1"/>
        <v>Conegliano</v>
      </c>
      <c r="E12" s="260">
        <v>41299</v>
      </c>
      <c r="F12" s="261">
        <f t="shared" si="2"/>
        <v>1</v>
      </c>
      <c r="G12" s="261">
        <f t="shared" si="3"/>
        <v>2013</v>
      </c>
      <c r="H12" s="3">
        <v>8</v>
      </c>
      <c r="I12" s="3" t="str">
        <f t="shared" si="4"/>
        <v>Materiale della Fatt. 8</v>
      </c>
      <c r="J12" s="3">
        <v>33</v>
      </c>
      <c r="K12" s="262">
        <v>5</v>
      </c>
      <c r="L12" s="263">
        <f t="shared" si="5"/>
        <v>165</v>
      </c>
      <c r="M12" s="264">
        <v>0.12</v>
      </c>
      <c r="N12" s="263">
        <f t="shared" si="6"/>
        <v>19.8</v>
      </c>
      <c r="O12" s="265">
        <f t="shared" si="7"/>
        <v>145.19999999999999</v>
      </c>
      <c r="P12" s="266">
        <v>145</v>
      </c>
      <c r="Q12" s="267">
        <f t="shared" si="8"/>
        <v>0.19999999999998863</v>
      </c>
      <c r="R12" s="268">
        <f t="shared" si="9"/>
        <v>1.377410468319481E-3</v>
      </c>
      <c r="S12" s="3" t="str">
        <f t="shared" si="10"/>
        <v/>
      </c>
      <c r="T12" s="129"/>
      <c r="U12" s="130"/>
    </row>
    <row r="13" spans="1:21" ht="12.75" customHeight="1">
      <c r="A13" s="3" t="s">
        <v>590</v>
      </c>
      <c r="B13" s="3" t="str">
        <f t="shared" si="11"/>
        <v>De Marchi</v>
      </c>
      <c r="C13" s="3" t="str">
        <f t="shared" si="0"/>
        <v>Piazza Esedra</v>
      </c>
      <c r="D13" s="3" t="str">
        <f t="shared" si="1"/>
        <v>Milano</v>
      </c>
      <c r="E13" s="260">
        <v>41299</v>
      </c>
      <c r="F13" s="261">
        <f t="shared" si="2"/>
        <v>1</v>
      </c>
      <c r="G13" s="261">
        <f t="shared" si="3"/>
        <v>2013</v>
      </c>
      <c r="H13" s="3">
        <v>9</v>
      </c>
      <c r="I13" s="3" t="str">
        <f t="shared" si="4"/>
        <v>Materiale della Fatt. 9</v>
      </c>
      <c r="J13" s="3">
        <v>33</v>
      </c>
      <c r="K13" s="262">
        <v>6</v>
      </c>
      <c r="L13" s="263">
        <f t="shared" si="5"/>
        <v>198</v>
      </c>
      <c r="M13" s="264">
        <v>0.12</v>
      </c>
      <c r="N13" s="263">
        <f t="shared" si="6"/>
        <v>23.759999999999998</v>
      </c>
      <c r="O13" s="265">
        <f t="shared" si="7"/>
        <v>174.24</v>
      </c>
      <c r="P13" s="266">
        <v>160</v>
      </c>
      <c r="Q13" s="267">
        <f t="shared" si="8"/>
        <v>14.240000000000009</v>
      </c>
      <c r="R13" s="268">
        <f t="shared" si="9"/>
        <v>8.1726354453627234E-2</v>
      </c>
      <c r="S13" s="3" t="str">
        <f t="shared" si="10"/>
        <v/>
      </c>
      <c r="T13" s="129"/>
      <c r="U13" s="130"/>
    </row>
    <row r="14" spans="1:21" ht="12.75" customHeight="1">
      <c r="A14" s="3" t="s">
        <v>737</v>
      </c>
      <c r="B14" s="3" t="str">
        <f t="shared" si="11"/>
        <v>FIAT</v>
      </c>
      <c r="C14" s="3" t="str">
        <f t="shared" si="0"/>
        <v>Via Mazzini</v>
      </c>
      <c r="D14" s="3" t="str">
        <f t="shared" si="1"/>
        <v>Torino</v>
      </c>
      <c r="E14" s="260">
        <v>40576</v>
      </c>
      <c r="F14" s="261">
        <f t="shared" si="2"/>
        <v>2</v>
      </c>
      <c r="G14" s="261">
        <f t="shared" si="3"/>
        <v>2011</v>
      </c>
      <c r="H14" s="3">
        <v>10</v>
      </c>
      <c r="I14" s="3" t="str">
        <f t="shared" si="4"/>
        <v>Materiale della Fatt. 10</v>
      </c>
      <c r="J14" s="3">
        <v>29</v>
      </c>
      <c r="K14" s="262">
        <v>2</v>
      </c>
      <c r="L14" s="263">
        <f t="shared" si="5"/>
        <v>58</v>
      </c>
      <c r="M14" s="264">
        <v>0.12</v>
      </c>
      <c r="N14" s="263">
        <f t="shared" si="6"/>
        <v>6.96</v>
      </c>
      <c r="O14" s="265">
        <f t="shared" si="7"/>
        <v>51.04</v>
      </c>
      <c r="P14" s="266">
        <v>51</v>
      </c>
      <c r="Q14" s="267">
        <f t="shared" si="8"/>
        <v>3.9999999999999147E-2</v>
      </c>
      <c r="R14" s="268">
        <f t="shared" si="9"/>
        <v>7.836990595611118E-4</v>
      </c>
      <c r="S14" s="3" t="str">
        <f t="shared" si="10"/>
        <v/>
      </c>
      <c r="T14" s="129"/>
      <c r="U14" s="130"/>
    </row>
    <row r="15" spans="1:21" ht="12.75" customHeight="1">
      <c r="A15" s="3" t="s">
        <v>589</v>
      </c>
      <c r="B15" s="3" t="str">
        <f t="shared" si="11"/>
        <v>Lo Russo</v>
      </c>
      <c r="C15" s="3" t="str">
        <f t="shared" si="0"/>
        <v>Via Cattaneo</v>
      </c>
      <c r="D15" s="3" t="str">
        <f t="shared" si="1"/>
        <v>Palermo</v>
      </c>
      <c r="E15" s="260">
        <v>41299</v>
      </c>
      <c r="F15" s="261">
        <f t="shared" si="2"/>
        <v>1</v>
      </c>
      <c r="G15" s="261">
        <f t="shared" si="3"/>
        <v>2013</v>
      </c>
      <c r="H15" s="3">
        <v>11</v>
      </c>
      <c r="I15" s="3" t="str">
        <f t="shared" si="4"/>
        <v>Materiale della Fatt. 11</v>
      </c>
      <c r="J15" s="3">
        <v>10</v>
      </c>
      <c r="K15" s="262">
        <v>6</v>
      </c>
      <c r="L15" s="263">
        <f t="shared" si="5"/>
        <v>60</v>
      </c>
      <c r="M15" s="264">
        <v>0.12</v>
      </c>
      <c r="N15" s="263">
        <f t="shared" si="6"/>
        <v>7.1999999999999993</v>
      </c>
      <c r="O15" s="265">
        <f t="shared" si="7"/>
        <v>52.8</v>
      </c>
      <c r="P15" s="266">
        <v>52</v>
      </c>
      <c r="Q15" s="267">
        <f t="shared" si="8"/>
        <v>0.79999999999999716</v>
      </c>
      <c r="R15" s="268">
        <f t="shared" si="9"/>
        <v>1.5151515151515098E-2</v>
      </c>
      <c r="S15" s="3" t="str">
        <f t="shared" si="10"/>
        <v/>
      </c>
      <c r="T15" s="129"/>
      <c r="U15" s="130"/>
    </row>
    <row r="16" spans="1:21" ht="12.75" customHeight="1">
      <c r="A16" s="3" t="s">
        <v>589</v>
      </c>
      <c r="B16" s="3" t="str">
        <f t="shared" si="11"/>
        <v>Lo Russo</v>
      </c>
      <c r="C16" s="3" t="str">
        <f t="shared" si="0"/>
        <v>Via Cattaneo</v>
      </c>
      <c r="D16" s="3" t="str">
        <f t="shared" si="1"/>
        <v>Palermo</v>
      </c>
      <c r="E16" s="260">
        <v>40599</v>
      </c>
      <c r="F16" s="261">
        <f t="shared" si="2"/>
        <v>2</v>
      </c>
      <c r="G16" s="261">
        <f t="shared" si="3"/>
        <v>2011</v>
      </c>
      <c r="H16" s="3">
        <v>12</v>
      </c>
      <c r="I16" s="3" t="str">
        <f t="shared" si="4"/>
        <v>Materiale della Fatt. 12</v>
      </c>
      <c r="J16" s="3">
        <v>33</v>
      </c>
      <c r="K16" s="262">
        <v>2</v>
      </c>
      <c r="L16" s="263">
        <f t="shared" si="5"/>
        <v>66</v>
      </c>
      <c r="M16" s="264">
        <v>0.12</v>
      </c>
      <c r="N16" s="263">
        <f t="shared" si="6"/>
        <v>7.92</v>
      </c>
      <c r="O16" s="265">
        <f t="shared" si="7"/>
        <v>58.08</v>
      </c>
      <c r="P16" s="266">
        <v>58</v>
      </c>
      <c r="Q16" s="267">
        <f t="shared" si="8"/>
        <v>7.9999999999998295E-2</v>
      </c>
      <c r="R16" s="268">
        <f t="shared" si="9"/>
        <v>1.37741046831953E-3</v>
      </c>
      <c r="S16" s="3" t="str">
        <f t="shared" si="10"/>
        <v/>
      </c>
      <c r="T16" s="129"/>
      <c r="U16" s="130"/>
    </row>
    <row r="17" spans="1:21" ht="12.75" customHeight="1">
      <c r="A17" s="3" t="s">
        <v>589</v>
      </c>
      <c r="B17" s="3" t="str">
        <f t="shared" si="11"/>
        <v>Lo Russo</v>
      </c>
      <c r="C17" s="3" t="str">
        <f t="shared" si="0"/>
        <v>Via Cattaneo</v>
      </c>
      <c r="D17" s="3" t="str">
        <f t="shared" si="1"/>
        <v>Palermo</v>
      </c>
      <c r="E17" s="260">
        <v>41299</v>
      </c>
      <c r="F17" s="261">
        <f t="shared" si="2"/>
        <v>1</v>
      </c>
      <c r="G17" s="261">
        <f t="shared" si="3"/>
        <v>2013</v>
      </c>
      <c r="H17" s="3">
        <v>13</v>
      </c>
      <c r="I17" s="3" t="str">
        <f t="shared" si="4"/>
        <v>Materiale della Fatt. 13</v>
      </c>
      <c r="J17" s="3">
        <v>40</v>
      </c>
      <c r="K17" s="262">
        <v>2</v>
      </c>
      <c r="L17" s="263">
        <f t="shared" si="5"/>
        <v>80</v>
      </c>
      <c r="M17" s="264">
        <v>0.12</v>
      </c>
      <c r="N17" s="263">
        <f t="shared" si="6"/>
        <v>9.6</v>
      </c>
      <c r="O17" s="265">
        <f t="shared" si="7"/>
        <v>70.400000000000006</v>
      </c>
      <c r="P17" s="266">
        <v>58</v>
      </c>
      <c r="Q17" s="267">
        <f t="shared" si="8"/>
        <v>12.400000000000006</v>
      </c>
      <c r="R17" s="268">
        <f t="shared" si="9"/>
        <v>0.1761363636363637</v>
      </c>
      <c r="S17" s="3" t="str">
        <f t="shared" si="10"/>
        <v>Troppa differenza</v>
      </c>
      <c r="T17" s="129"/>
      <c r="U17" s="130"/>
    </row>
    <row r="18" spans="1:21" ht="12.75" customHeight="1">
      <c r="A18" s="3" t="s">
        <v>737</v>
      </c>
      <c r="B18" s="3" t="str">
        <f t="shared" si="11"/>
        <v>FIAT</v>
      </c>
      <c r="C18" s="3" t="str">
        <f t="shared" si="0"/>
        <v>Via Mazzini</v>
      </c>
      <c r="D18" s="3" t="str">
        <f t="shared" si="1"/>
        <v>Torino</v>
      </c>
      <c r="E18" s="260">
        <v>41299</v>
      </c>
      <c r="F18" s="261">
        <f t="shared" si="2"/>
        <v>1</v>
      </c>
      <c r="G18" s="261">
        <f t="shared" si="3"/>
        <v>2013</v>
      </c>
      <c r="H18" s="3">
        <v>14</v>
      </c>
      <c r="I18" s="3" t="str">
        <f t="shared" si="4"/>
        <v>Materiale della Fatt. 14</v>
      </c>
      <c r="J18" s="3">
        <v>10</v>
      </c>
      <c r="K18" s="262">
        <v>2</v>
      </c>
      <c r="L18" s="263">
        <f t="shared" si="5"/>
        <v>20</v>
      </c>
      <c r="M18" s="264">
        <v>0.12</v>
      </c>
      <c r="N18" s="263">
        <f t="shared" si="6"/>
        <v>2.4</v>
      </c>
      <c r="O18" s="265">
        <f t="shared" si="7"/>
        <v>17.600000000000001</v>
      </c>
      <c r="P18" s="266">
        <v>17</v>
      </c>
      <c r="Q18" s="267">
        <f t="shared" si="8"/>
        <v>0.60000000000000142</v>
      </c>
      <c r="R18" s="268">
        <f t="shared" si="9"/>
        <v>3.4090909090909172E-2</v>
      </c>
      <c r="S18" s="3" t="str">
        <f t="shared" si="10"/>
        <v/>
      </c>
      <c r="T18" s="129"/>
      <c r="U18" s="130"/>
    </row>
    <row r="19" spans="1:21" ht="12.75" customHeight="1">
      <c r="A19" s="3" t="s">
        <v>588</v>
      </c>
      <c r="B19" s="3" t="str">
        <f t="shared" si="11"/>
        <v>Industrie Zanussi</v>
      </c>
      <c r="C19" s="3" t="str">
        <f t="shared" si="0"/>
        <v>Via Garibaldi</v>
      </c>
      <c r="D19" s="3" t="str">
        <f t="shared" si="1"/>
        <v>Conegliano</v>
      </c>
      <c r="E19" s="260">
        <v>41299</v>
      </c>
      <c r="F19" s="261">
        <f t="shared" si="2"/>
        <v>1</v>
      </c>
      <c r="G19" s="261">
        <f t="shared" si="3"/>
        <v>2013</v>
      </c>
      <c r="H19" s="3">
        <v>15</v>
      </c>
      <c r="I19" s="3" t="str">
        <f t="shared" si="4"/>
        <v>Materiale della Fatt. 15</v>
      </c>
      <c r="J19" s="3">
        <v>33</v>
      </c>
      <c r="K19" s="262">
        <v>4.3</v>
      </c>
      <c r="L19" s="263">
        <f t="shared" si="5"/>
        <v>141.9</v>
      </c>
      <c r="M19" s="264">
        <v>0.12</v>
      </c>
      <c r="N19" s="263">
        <f t="shared" si="6"/>
        <v>17.027999999999999</v>
      </c>
      <c r="O19" s="265">
        <f t="shared" si="7"/>
        <v>124.87200000000001</v>
      </c>
      <c r="P19" s="266">
        <v>124</v>
      </c>
      <c r="Q19" s="267">
        <f t="shared" si="8"/>
        <v>0.8720000000000141</v>
      </c>
      <c r="R19" s="268">
        <f t="shared" si="9"/>
        <v>6.9831507463643892E-3</v>
      </c>
      <c r="S19" s="3" t="str">
        <f t="shared" si="10"/>
        <v/>
      </c>
      <c r="T19" s="129"/>
      <c r="U19" s="130"/>
    </row>
    <row r="20" spans="1:21" ht="12.75" customHeight="1">
      <c r="A20" s="3" t="s">
        <v>588</v>
      </c>
      <c r="B20" s="3" t="str">
        <f t="shared" si="11"/>
        <v>Industrie Zanussi</v>
      </c>
      <c r="C20" s="3" t="str">
        <f t="shared" si="0"/>
        <v>Via Garibaldi</v>
      </c>
      <c r="D20" s="3" t="str">
        <f t="shared" si="1"/>
        <v>Conegliano</v>
      </c>
      <c r="E20" s="260">
        <v>41299</v>
      </c>
      <c r="F20" s="261">
        <f t="shared" si="2"/>
        <v>1</v>
      </c>
      <c r="G20" s="261">
        <f t="shared" si="3"/>
        <v>2013</v>
      </c>
      <c r="H20" s="3">
        <v>16</v>
      </c>
      <c r="I20" s="3" t="str">
        <f t="shared" si="4"/>
        <v>Materiale della Fatt. 16</v>
      </c>
      <c r="J20" s="3">
        <v>10</v>
      </c>
      <c r="K20" s="262">
        <v>4.3</v>
      </c>
      <c r="L20" s="263">
        <f t="shared" si="5"/>
        <v>43</v>
      </c>
      <c r="M20" s="264">
        <v>0.12</v>
      </c>
      <c r="N20" s="263">
        <f t="shared" si="6"/>
        <v>5.16</v>
      </c>
      <c r="O20" s="265">
        <f t="shared" si="7"/>
        <v>37.840000000000003</v>
      </c>
      <c r="P20" s="266">
        <v>36</v>
      </c>
      <c r="Q20" s="267">
        <f t="shared" si="8"/>
        <v>1.8400000000000034</v>
      </c>
      <c r="R20" s="268">
        <f t="shared" si="9"/>
        <v>4.8625792811839409E-2</v>
      </c>
      <c r="S20" s="3" t="str">
        <f t="shared" si="10"/>
        <v/>
      </c>
      <c r="T20" s="129"/>
      <c r="U20" s="130"/>
    </row>
    <row r="21" spans="1:21" ht="12.75" customHeight="1">
      <c r="A21" s="3" t="s">
        <v>589</v>
      </c>
      <c r="B21" s="3" t="str">
        <f t="shared" si="11"/>
        <v>Lo Russo</v>
      </c>
      <c r="C21" s="3" t="str">
        <f t="shared" si="0"/>
        <v>Via Cattaneo</v>
      </c>
      <c r="D21" s="3" t="str">
        <f t="shared" si="1"/>
        <v>Palermo</v>
      </c>
      <c r="E21" s="260">
        <v>40933</v>
      </c>
      <c r="F21" s="261">
        <f t="shared" si="2"/>
        <v>1</v>
      </c>
      <c r="G21" s="261">
        <f t="shared" si="3"/>
        <v>2012</v>
      </c>
      <c r="H21" s="3">
        <v>17</v>
      </c>
      <c r="I21" s="3" t="str">
        <f t="shared" si="4"/>
        <v>Materiale della Fatt. 17</v>
      </c>
      <c r="J21" s="3">
        <v>33</v>
      </c>
      <c r="K21" s="262">
        <v>2</v>
      </c>
      <c r="L21" s="263">
        <f t="shared" si="5"/>
        <v>66</v>
      </c>
      <c r="M21" s="264">
        <v>0.12</v>
      </c>
      <c r="N21" s="263">
        <f t="shared" si="6"/>
        <v>7.92</v>
      </c>
      <c r="O21" s="265">
        <f t="shared" si="7"/>
        <v>58.08</v>
      </c>
      <c r="P21" s="266">
        <v>55</v>
      </c>
      <c r="Q21" s="267">
        <f t="shared" si="8"/>
        <v>3.0799999999999983</v>
      </c>
      <c r="R21" s="268">
        <f t="shared" si="9"/>
        <v>5.3030303030303004E-2</v>
      </c>
      <c r="S21" s="3" t="str">
        <f t="shared" si="10"/>
        <v/>
      </c>
      <c r="T21" s="129"/>
      <c r="U21" s="130"/>
    </row>
    <row r="22" spans="1:21" ht="12.75" customHeight="1">
      <c r="A22" s="3" t="s">
        <v>737</v>
      </c>
      <c r="B22" s="3" t="str">
        <f t="shared" si="11"/>
        <v>FIAT</v>
      </c>
      <c r="C22" s="3" t="str">
        <f t="shared" si="0"/>
        <v>Via Mazzini</v>
      </c>
      <c r="D22" s="3" t="str">
        <f t="shared" si="1"/>
        <v>Torino</v>
      </c>
      <c r="E22" s="260">
        <v>41255</v>
      </c>
      <c r="F22" s="261">
        <f t="shared" si="2"/>
        <v>12</v>
      </c>
      <c r="G22" s="261">
        <f t="shared" si="3"/>
        <v>2012</v>
      </c>
      <c r="H22" s="3">
        <v>18</v>
      </c>
      <c r="I22" s="3" t="str">
        <f t="shared" si="4"/>
        <v>Materiale della Fatt. 18</v>
      </c>
      <c r="J22" s="3">
        <v>33</v>
      </c>
      <c r="K22" s="262">
        <v>2</v>
      </c>
      <c r="L22" s="263">
        <f t="shared" si="5"/>
        <v>66</v>
      </c>
      <c r="M22" s="264">
        <v>0.12</v>
      </c>
      <c r="N22" s="263">
        <f t="shared" si="6"/>
        <v>7.92</v>
      </c>
      <c r="O22" s="265">
        <f t="shared" si="7"/>
        <v>58.08</v>
      </c>
      <c r="P22" s="266">
        <v>55</v>
      </c>
      <c r="Q22" s="267">
        <f t="shared" si="8"/>
        <v>3.0799999999999983</v>
      </c>
      <c r="R22" s="268">
        <f t="shared" si="9"/>
        <v>5.3030303030303004E-2</v>
      </c>
      <c r="S22" s="3" t="str">
        <f t="shared" si="10"/>
        <v/>
      </c>
      <c r="T22" s="129"/>
      <c r="U22" s="130"/>
    </row>
    <row r="23" spans="1:21" ht="12.75" customHeight="1">
      <c r="A23" s="3" t="s">
        <v>589</v>
      </c>
      <c r="B23" s="3" t="str">
        <f t="shared" si="11"/>
        <v>Lo Russo</v>
      </c>
      <c r="C23" s="3" t="str">
        <f t="shared" si="0"/>
        <v>Via Cattaneo</v>
      </c>
      <c r="D23" s="3" t="str">
        <f t="shared" si="1"/>
        <v>Palermo</v>
      </c>
      <c r="E23" s="260">
        <v>41299</v>
      </c>
      <c r="F23" s="261">
        <f t="shared" si="2"/>
        <v>1</v>
      </c>
      <c r="G23" s="261">
        <f t="shared" si="3"/>
        <v>2013</v>
      </c>
      <c r="H23" s="3">
        <v>19</v>
      </c>
      <c r="I23" s="3" t="str">
        <f t="shared" si="4"/>
        <v>Materiale della Fatt. 19</v>
      </c>
      <c r="J23" s="3">
        <v>10</v>
      </c>
      <c r="K23" s="262">
        <v>2</v>
      </c>
      <c r="L23" s="263">
        <f t="shared" si="5"/>
        <v>20</v>
      </c>
      <c r="M23" s="264">
        <v>0.12</v>
      </c>
      <c r="N23" s="263">
        <f t="shared" si="6"/>
        <v>2.4</v>
      </c>
      <c r="O23" s="265">
        <f t="shared" si="7"/>
        <v>17.600000000000001</v>
      </c>
      <c r="P23" s="266">
        <v>17</v>
      </c>
      <c r="Q23" s="267">
        <f t="shared" si="8"/>
        <v>0.60000000000000142</v>
      </c>
      <c r="R23" s="268">
        <f t="shared" si="9"/>
        <v>3.4090909090909172E-2</v>
      </c>
      <c r="S23" s="3" t="str">
        <f t="shared" si="10"/>
        <v/>
      </c>
      <c r="T23" s="129"/>
      <c r="U23" s="130"/>
    </row>
    <row r="24" spans="1:21" ht="12.75" customHeight="1">
      <c r="A24" s="3" t="s">
        <v>589</v>
      </c>
      <c r="B24" s="3" t="str">
        <f t="shared" si="11"/>
        <v>Lo Russo</v>
      </c>
      <c r="C24" s="3" t="str">
        <f t="shared" si="0"/>
        <v>Via Cattaneo</v>
      </c>
      <c r="D24" s="3" t="str">
        <f t="shared" si="1"/>
        <v>Palermo</v>
      </c>
      <c r="E24" s="260">
        <v>41299</v>
      </c>
      <c r="F24" s="261">
        <f t="shared" si="2"/>
        <v>1</v>
      </c>
      <c r="G24" s="261">
        <f t="shared" si="3"/>
        <v>2013</v>
      </c>
      <c r="H24" s="3">
        <v>33</v>
      </c>
      <c r="I24" s="3" t="str">
        <f t="shared" si="4"/>
        <v>Materiale della Fatt. 33</v>
      </c>
      <c r="J24" s="3">
        <v>10</v>
      </c>
      <c r="K24" s="262">
        <v>2</v>
      </c>
      <c r="L24" s="263">
        <f t="shared" si="5"/>
        <v>20</v>
      </c>
      <c r="M24" s="264">
        <v>0.12</v>
      </c>
      <c r="N24" s="263">
        <f t="shared" si="6"/>
        <v>2.4</v>
      </c>
      <c r="O24" s="265">
        <f t="shared" si="7"/>
        <v>17.600000000000001</v>
      </c>
      <c r="P24" s="266">
        <v>17</v>
      </c>
      <c r="Q24" s="267">
        <f t="shared" si="8"/>
        <v>0.60000000000000142</v>
      </c>
      <c r="R24" s="268">
        <f t="shared" si="9"/>
        <v>3.4090909090909172E-2</v>
      </c>
      <c r="S24" s="3" t="str">
        <f t="shared" si="10"/>
        <v/>
      </c>
      <c r="T24" s="129"/>
      <c r="U24" s="130"/>
    </row>
    <row r="25" spans="1:21" ht="12.75" customHeight="1">
      <c r="A25" s="3" t="s">
        <v>589</v>
      </c>
      <c r="B25" s="3" t="str">
        <f t="shared" si="11"/>
        <v>Lo Russo</v>
      </c>
      <c r="C25" s="3" t="str">
        <f t="shared" si="0"/>
        <v>Via Cattaneo</v>
      </c>
      <c r="D25" s="3" t="str">
        <f t="shared" si="1"/>
        <v>Palermo</v>
      </c>
      <c r="E25" s="260">
        <v>41255</v>
      </c>
      <c r="F25" s="261">
        <f t="shared" si="2"/>
        <v>12</v>
      </c>
      <c r="G25" s="261">
        <f t="shared" si="3"/>
        <v>2012</v>
      </c>
      <c r="H25" s="3">
        <v>44</v>
      </c>
      <c r="I25" s="3" t="str">
        <f t="shared" si="4"/>
        <v>Materiale della Fatt. 44</v>
      </c>
      <c r="J25" s="3">
        <v>10</v>
      </c>
      <c r="K25" s="262">
        <v>2</v>
      </c>
      <c r="L25" s="263">
        <f t="shared" si="5"/>
        <v>20</v>
      </c>
      <c r="M25" s="264">
        <v>0.12</v>
      </c>
      <c r="N25" s="263">
        <f t="shared" si="6"/>
        <v>2.4</v>
      </c>
      <c r="O25" s="265">
        <f t="shared" si="7"/>
        <v>17.600000000000001</v>
      </c>
      <c r="P25" s="266">
        <v>17</v>
      </c>
      <c r="Q25" s="267">
        <f t="shared" si="8"/>
        <v>0.60000000000000142</v>
      </c>
      <c r="R25" s="268">
        <f t="shared" si="9"/>
        <v>3.4090909090909172E-2</v>
      </c>
      <c r="S25" s="3" t="str">
        <f t="shared" si="10"/>
        <v/>
      </c>
      <c r="T25" s="129"/>
      <c r="U25" s="130"/>
    </row>
    <row r="26" spans="1:21" ht="12.75" customHeight="1">
      <c r="A26" s="3" t="s">
        <v>737</v>
      </c>
      <c r="B26" s="3" t="str">
        <f t="shared" si="11"/>
        <v>FIAT</v>
      </c>
      <c r="C26" s="3" t="str">
        <f t="shared" si="0"/>
        <v>Via Mazzini</v>
      </c>
      <c r="D26" s="3" t="str">
        <f t="shared" si="1"/>
        <v>Torino</v>
      </c>
      <c r="E26" s="260">
        <v>40264</v>
      </c>
      <c r="F26" s="261">
        <f t="shared" si="2"/>
        <v>3</v>
      </c>
      <c r="G26" s="261">
        <f t="shared" si="3"/>
        <v>2010</v>
      </c>
      <c r="H26" s="3">
        <v>55</v>
      </c>
      <c r="I26" s="3" t="str">
        <f t="shared" si="4"/>
        <v>Materiale della Fatt. 55</v>
      </c>
      <c r="J26" s="3">
        <v>25</v>
      </c>
      <c r="K26" s="262">
        <v>2</v>
      </c>
      <c r="L26" s="263">
        <f t="shared" si="5"/>
        <v>50</v>
      </c>
      <c r="M26" s="264">
        <v>0.12</v>
      </c>
      <c r="N26" s="263">
        <f t="shared" si="6"/>
        <v>6</v>
      </c>
      <c r="O26" s="265">
        <f t="shared" si="7"/>
        <v>44</v>
      </c>
      <c r="P26" s="266">
        <v>17</v>
      </c>
      <c r="Q26" s="267">
        <f t="shared" si="8"/>
        <v>27</v>
      </c>
      <c r="R26" s="268">
        <f t="shared" si="9"/>
        <v>0.61363636363636365</v>
      </c>
      <c r="S26" s="3" t="str">
        <f t="shared" si="10"/>
        <v>Troppa differenza</v>
      </c>
      <c r="T26" s="129"/>
      <c r="U26" s="130"/>
    </row>
    <row r="27" spans="1:21" ht="12.75" customHeight="1">
      <c r="A27" s="3" t="s">
        <v>589</v>
      </c>
      <c r="B27" s="3" t="str">
        <f t="shared" si="11"/>
        <v>Lo Russo</v>
      </c>
      <c r="C27" s="3" t="str">
        <f t="shared" si="0"/>
        <v>Via Cattaneo</v>
      </c>
      <c r="D27" s="3" t="str">
        <f t="shared" si="1"/>
        <v>Palermo</v>
      </c>
      <c r="E27" s="260">
        <v>41299</v>
      </c>
      <c r="F27" s="261">
        <f t="shared" si="2"/>
        <v>1</v>
      </c>
      <c r="G27" s="261">
        <f t="shared" si="3"/>
        <v>2013</v>
      </c>
      <c r="H27" s="3">
        <v>19</v>
      </c>
      <c r="I27" s="3" t="str">
        <f t="shared" si="4"/>
        <v>Materiale della Fatt. 19</v>
      </c>
      <c r="J27" s="3">
        <v>10</v>
      </c>
      <c r="K27" s="262">
        <v>2</v>
      </c>
      <c r="L27" s="263">
        <f t="shared" si="5"/>
        <v>20</v>
      </c>
      <c r="M27" s="264">
        <v>0.12</v>
      </c>
      <c r="N27" s="263">
        <f t="shared" si="6"/>
        <v>2.4</v>
      </c>
      <c r="O27" s="265">
        <f t="shared" si="7"/>
        <v>17.600000000000001</v>
      </c>
      <c r="P27" s="266">
        <v>17</v>
      </c>
      <c r="Q27" s="267">
        <f t="shared" si="8"/>
        <v>0.60000000000000142</v>
      </c>
      <c r="R27" s="268">
        <f t="shared" si="9"/>
        <v>3.4090909090909172E-2</v>
      </c>
      <c r="S27" s="3" t="str">
        <f t="shared" si="10"/>
        <v/>
      </c>
      <c r="T27" s="129"/>
      <c r="U27" s="130"/>
    </row>
    <row r="28" spans="1:21" ht="12.75" customHeight="1">
      <c r="A28" s="3" t="s">
        <v>589</v>
      </c>
      <c r="B28" s="3" t="str">
        <f t="shared" si="11"/>
        <v>Lo Russo</v>
      </c>
      <c r="C28" s="3" t="str">
        <f t="shared" si="0"/>
        <v>Via Cattaneo</v>
      </c>
      <c r="D28" s="3" t="str">
        <f t="shared" si="1"/>
        <v>Palermo</v>
      </c>
      <c r="E28" s="260">
        <v>41299</v>
      </c>
      <c r="F28" s="261">
        <f t="shared" si="2"/>
        <v>1</v>
      </c>
      <c r="G28" s="261">
        <f t="shared" si="3"/>
        <v>2013</v>
      </c>
      <c r="H28" s="3">
        <v>22</v>
      </c>
      <c r="I28" s="3" t="str">
        <f t="shared" si="4"/>
        <v>Materiale della Fatt. 22</v>
      </c>
      <c r="J28" s="3">
        <v>10</v>
      </c>
      <c r="K28" s="262">
        <v>2</v>
      </c>
      <c r="L28" s="263">
        <f t="shared" si="5"/>
        <v>20</v>
      </c>
      <c r="M28" s="264">
        <v>0.12</v>
      </c>
      <c r="N28" s="263">
        <f t="shared" si="6"/>
        <v>2.4</v>
      </c>
      <c r="O28" s="265">
        <f t="shared" si="7"/>
        <v>17.600000000000001</v>
      </c>
      <c r="P28" s="266">
        <v>17</v>
      </c>
      <c r="Q28" s="267">
        <f t="shared" si="8"/>
        <v>0.60000000000000142</v>
      </c>
      <c r="R28" s="268">
        <f t="shared" si="9"/>
        <v>3.4090909090909172E-2</v>
      </c>
      <c r="S28" s="3" t="str">
        <f t="shared" si="10"/>
        <v/>
      </c>
      <c r="T28" s="129"/>
      <c r="U28" s="130"/>
    </row>
    <row r="29" spans="1:21" ht="12.75" customHeight="1">
      <c r="A29" s="3" t="s">
        <v>589</v>
      </c>
      <c r="B29" s="3" t="str">
        <f t="shared" si="11"/>
        <v>Lo Russo</v>
      </c>
      <c r="C29" s="3" t="str">
        <f t="shared" si="0"/>
        <v>Via Cattaneo</v>
      </c>
      <c r="D29" s="3" t="str">
        <f t="shared" si="1"/>
        <v>Palermo</v>
      </c>
      <c r="E29" s="260">
        <v>40264</v>
      </c>
      <c r="F29" s="261">
        <f t="shared" si="2"/>
        <v>3</v>
      </c>
      <c r="G29" s="261">
        <f t="shared" si="3"/>
        <v>2010</v>
      </c>
      <c r="H29" s="3">
        <v>25</v>
      </c>
      <c r="I29" s="3" t="str">
        <f t="shared" si="4"/>
        <v>Materiale della Fatt. 25</v>
      </c>
      <c r="J29" s="3">
        <v>10</v>
      </c>
      <c r="K29" s="262">
        <v>2</v>
      </c>
      <c r="L29" s="263">
        <f t="shared" si="5"/>
        <v>20</v>
      </c>
      <c r="M29" s="264">
        <v>0.12</v>
      </c>
      <c r="N29" s="263">
        <f t="shared" si="6"/>
        <v>2.4</v>
      </c>
      <c r="O29" s="265">
        <f t="shared" si="7"/>
        <v>17.600000000000001</v>
      </c>
      <c r="P29" s="266">
        <v>17</v>
      </c>
      <c r="Q29" s="267">
        <f t="shared" si="8"/>
        <v>0.60000000000000142</v>
      </c>
      <c r="R29" s="268">
        <f t="shared" si="9"/>
        <v>3.4090909090909172E-2</v>
      </c>
      <c r="S29" s="3" t="str">
        <f t="shared" si="10"/>
        <v/>
      </c>
      <c r="T29" s="129"/>
      <c r="U29" s="130"/>
    </row>
    <row r="30" spans="1:21" ht="12.75" customHeight="1">
      <c r="A30" s="3" t="s">
        <v>737</v>
      </c>
      <c r="B30" s="3" t="str">
        <f t="shared" si="11"/>
        <v>FIAT</v>
      </c>
      <c r="C30" s="3" t="str">
        <f t="shared" si="0"/>
        <v>Via Mazzini</v>
      </c>
      <c r="D30" s="3" t="str">
        <f t="shared" si="1"/>
        <v>Torino</v>
      </c>
      <c r="E30" s="260">
        <v>41299</v>
      </c>
      <c r="F30" s="261">
        <f t="shared" si="2"/>
        <v>1</v>
      </c>
      <c r="G30" s="261">
        <f t="shared" si="3"/>
        <v>2013</v>
      </c>
      <c r="H30" s="3">
        <v>28</v>
      </c>
      <c r="I30" s="3" t="str">
        <f t="shared" si="4"/>
        <v>Materiale della Fatt. 28</v>
      </c>
      <c r="J30" s="3">
        <v>10</v>
      </c>
      <c r="K30" s="262">
        <v>2</v>
      </c>
      <c r="L30" s="263">
        <f t="shared" si="5"/>
        <v>20</v>
      </c>
      <c r="M30" s="264">
        <v>0.12</v>
      </c>
      <c r="N30" s="263">
        <f t="shared" si="6"/>
        <v>2.4</v>
      </c>
      <c r="O30" s="265">
        <f t="shared" si="7"/>
        <v>17.600000000000001</v>
      </c>
      <c r="P30" s="266">
        <v>17</v>
      </c>
      <c r="Q30" s="267">
        <f t="shared" si="8"/>
        <v>0.60000000000000142</v>
      </c>
      <c r="R30" s="268">
        <f t="shared" si="9"/>
        <v>3.4090909090909172E-2</v>
      </c>
      <c r="S30" s="3" t="str">
        <f t="shared" si="10"/>
        <v/>
      </c>
      <c r="T30" s="129"/>
      <c r="U30" s="130"/>
    </row>
    <row r="31" spans="1:21" ht="12.75" customHeight="1">
      <c r="A31" s="3" t="s">
        <v>588</v>
      </c>
      <c r="B31" s="3" t="str">
        <f t="shared" si="11"/>
        <v>Industrie Zanussi</v>
      </c>
      <c r="C31" s="3" t="str">
        <f t="shared" si="0"/>
        <v>Via Garibaldi</v>
      </c>
      <c r="D31" s="3" t="str">
        <f t="shared" si="1"/>
        <v>Conegliano</v>
      </c>
      <c r="E31" s="260">
        <v>41255</v>
      </c>
      <c r="F31" s="261">
        <f t="shared" si="2"/>
        <v>12</v>
      </c>
      <c r="G31" s="261">
        <f t="shared" si="3"/>
        <v>2012</v>
      </c>
      <c r="H31" s="3">
        <v>31</v>
      </c>
      <c r="I31" s="3" t="str">
        <f t="shared" si="4"/>
        <v>Materiale della Fatt. 31</v>
      </c>
      <c r="J31" s="3">
        <v>10</v>
      </c>
      <c r="K31" s="262">
        <v>2</v>
      </c>
      <c r="L31" s="263">
        <f t="shared" si="5"/>
        <v>20</v>
      </c>
      <c r="M31" s="264">
        <v>0.12</v>
      </c>
      <c r="N31" s="263">
        <f t="shared" si="6"/>
        <v>2.4</v>
      </c>
      <c r="O31" s="265">
        <f t="shared" si="7"/>
        <v>17.600000000000001</v>
      </c>
      <c r="P31" s="266">
        <v>17</v>
      </c>
      <c r="Q31" s="267">
        <f t="shared" si="8"/>
        <v>0.60000000000000142</v>
      </c>
      <c r="R31" s="268">
        <f t="shared" si="9"/>
        <v>3.4090909090909172E-2</v>
      </c>
      <c r="S31" s="3" t="str">
        <f t="shared" si="10"/>
        <v/>
      </c>
      <c r="T31" s="129"/>
      <c r="U31" s="130"/>
    </row>
    <row r="32" spans="1:21" ht="12.75" customHeight="1">
      <c r="A32" s="3" t="s">
        <v>588</v>
      </c>
      <c r="B32" s="3" t="str">
        <f t="shared" si="11"/>
        <v>Industrie Zanussi</v>
      </c>
      <c r="C32" s="3" t="str">
        <f t="shared" si="0"/>
        <v>Via Garibaldi</v>
      </c>
      <c r="D32" s="3" t="str">
        <f t="shared" si="1"/>
        <v>Conegliano</v>
      </c>
      <c r="E32" s="260">
        <v>41299</v>
      </c>
      <c r="F32" s="261">
        <f t="shared" si="2"/>
        <v>1</v>
      </c>
      <c r="G32" s="261">
        <f t="shared" si="3"/>
        <v>2013</v>
      </c>
      <c r="H32" s="3">
        <v>34</v>
      </c>
      <c r="I32" s="3" t="str">
        <f t="shared" si="4"/>
        <v>Materiale della Fatt. 34</v>
      </c>
      <c r="J32" s="3">
        <v>18</v>
      </c>
      <c r="K32" s="262">
        <v>2</v>
      </c>
      <c r="L32" s="263">
        <f t="shared" si="5"/>
        <v>36</v>
      </c>
      <c r="M32" s="264">
        <v>0.12</v>
      </c>
      <c r="N32" s="263">
        <f t="shared" si="6"/>
        <v>4.32</v>
      </c>
      <c r="O32" s="265">
        <f t="shared" si="7"/>
        <v>31.68</v>
      </c>
      <c r="P32" s="266">
        <v>17</v>
      </c>
      <c r="Q32" s="267">
        <f t="shared" si="8"/>
        <v>14.68</v>
      </c>
      <c r="R32" s="268">
        <f t="shared" si="9"/>
        <v>0.4633838383838384</v>
      </c>
      <c r="S32" s="3" t="str">
        <f t="shared" si="10"/>
        <v>Troppa differenza</v>
      </c>
      <c r="T32" s="129"/>
      <c r="U32" s="130"/>
    </row>
    <row r="33" spans="1:21" ht="12.75" customHeight="1">
      <c r="A33" s="3" t="s">
        <v>589</v>
      </c>
      <c r="B33" s="3" t="str">
        <f t="shared" si="11"/>
        <v>Lo Russo</v>
      </c>
      <c r="C33" s="3" t="str">
        <f t="shared" si="0"/>
        <v>Via Cattaneo</v>
      </c>
      <c r="D33" s="3" t="str">
        <f t="shared" si="1"/>
        <v>Palermo</v>
      </c>
      <c r="E33" s="260">
        <v>41299</v>
      </c>
      <c r="F33" s="261">
        <f t="shared" si="2"/>
        <v>1</v>
      </c>
      <c r="G33" s="261">
        <f t="shared" si="3"/>
        <v>2013</v>
      </c>
      <c r="H33" s="3">
        <v>37</v>
      </c>
      <c r="I33" s="3" t="str">
        <f t="shared" si="4"/>
        <v>Materiale della Fatt. 37</v>
      </c>
      <c r="J33" s="3">
        <v>10</v>
      </c>
      <c r="K33" s="262">
        <v>2</v>
      </c>
      <c r="L33" s="263">
        <f t="shared" si="5"/>
        <v>20</v>
      </c>
      <c r="M33" s="264">
        <v>0.12</v>
      </c>
      <c r="N33" s="263">
        <f t="shared" si="6"/>
        <v>2.4</v>
      </c>
      <c r="O33" s="265">
        <f t="shared" si="7"/>
        <v>17.600000000000001</v>
      </c>
      <c r="P33" s="266">
        <v>17</v>
      </c>
      <c r="Q33" s="267">
        <f t="shared" si="8"/>
        <v>0.60000000000000142</v>
      </c>
      <c r="R33" s="268">
        <f t="shared" si="9"/>
        <v>3.4090909090909172E-2</v>
      </c>
      <c r="S33" s="3" t="str">
        <f t="shared" si="10"/>
        <v/>
      </c>
      <c r="T33" s="129"/>
      <c r="U33" s="130"/>
    </row>
    <row r="34" spans="1:21" ht="12.75" customHeight="1">
      <c r="A34" s="3" t="s">
        <v>737</v>
      </c>
      <c r="B34" s="3" t="str">
        <f t="shared" si="11"/>
        <v>FIAT</v>
      </c>
      <c r="C34" s="3" t="str">
        <f t="shared" si="0"/>
        <v>Via Mazzini</v>
      </c>
      <c r="D34" s="3" t="str">
        <f t="shared" si="1"/>
        <v>Torino</v>
      </c>
      <c r="E34" s="260">
        <v>41255</v>
      </c>
      <c r="F34" s="261">
        <f t="shared" si="2"/>
        <v>12</v>
      </c>
      <c r="G34" s="261">
        <f t="shared" si="3"/>
        <v>2012</v>
      </c>
      <c r="H34" s="3">
        <v>40</v>
      </c>
      <c r="I34" s="3" t="str">
        <f t="shared" si="4"/>
        <v>Materiale della Fatt. 40</v>
      </c>
      <c r="J34" s="3">
        <v>10</v>
      </c>
      <c r="K34" s="262">
        <v>2</v>
      </c>
      <c r="L34" s="263">
        <f t="shared" si="5"/>
        <v>20</v>
      </c>
      <c r="M34" s="264">
        <v>0.12</v>
      </c>
      <c r="N34" s="263">
        <f t="shared" si="6"/>
        <v>2.4</v>
      </c>
      <c r="O34" s="265">
        <f t="shared" si="7"/>
        <v>17.600000000000001</v>
      </c>
      <c r="P34" s="266">
        <v>17</v>
      </c>
      <c r="Q34" s="267">
        <f t="shared" si="8"/>
        <v>0.60000000000000142</v>
      </c>
      <c r="R34" s="268">
        <f t="shared" si="9"/>
        <v>3.4090909090909172E-2</v>
      </c>
      <c r="S34" s="3" t="str">
        <f t="shared" si="10"/>
        <v/>
      </c>
      <c r="T34" s="129"/>
      <c r="U34" s="130"/>
    </row>
    <row r="35" spans="1:21" ht="12.75" customHeight="1">
      <c r="A35" s="3" t="s">
        <v>588</v>
      </c>
      <c r="B35" s="3" t="str">
        <f t="shared" si="11"/>
        <v>Industrie Zanussi</v>
      </c>
      <c r="C35" s="3" t="str">
        <f t="shared" si="0"/>
        <v>Via Garibaldi</v>
      </c>
      <c r="D35" s="3" t="str">
        <f t="shared" si="1"/>
        <v>Conegliano</v>
      </c>
      <c r="E35" s="260">
        <v>41299</v>
      </c>
      <c r="F35" s="261">
        <f t="shared" si="2"/>
        <v>1</v>
      </c>
      <c r="G35" s="261">
        <f t="shared" si="3"/>
        <v>2013</v>
      </c>
      <c r="H35" s="3">
        <v>43</v>
      </c>
      <c r="I35" s="3" t="str">
        <f t="shared" si="4"/>
        <v>Materiale della Fatt. 43</v>
      </c>
      <c r="J35" s="3">
        <v>10</v>
      </c>
      <c r="K35" s="262">
        <v>2</v>
      </c>
      <c r="L35" s="263">
        <f t="shared" si="5"/>
        <v>20</v>
      </c>
      <c r="M35" s="264">
        <v>0.12</v>
      </c>
      <c r="N35" s="263">
        <f t="shared" si="6"/>
        <v>2.4</v>
      </c>
      <c r="O35" s="265">
        <f t="shared" si="7"/>
        <v>17.600000000000001</v>
      </c>
      <c r="P35" s="266">
        <v>17</v>
      </c>
      <c r="Q35" s="267">
        <f t="shared" si="8"/>
        <v>0.60000000000000142</v>
      </c>
      <c r="R35" s="268">
        <f t="shared" si="9"/>
        <v>3.4090909090909172E-2</v>
      </c>
      <c r="S35" s="3" t="str">
        <f t="shared" si="10"/>
        <v/>
      </c>
      <c r="T35" s="129"/>
      <c r="U35" s="130"/>
    </row>
    <row r="36" spans="1:21" ht="12.75" customHeight="1">
      <c r="A36" s="3" t="s">
        <v>588</v>
      </c>
      <c r="B36" s="3" t="str">
        <f t="shared" si="11"/>
        <v>Industrie Zanussi</v>
      </c>
      <c r="C36" s="3" t="str">
        <f t="shared" si="0"/>
        <v>Via Garibaldi</v>
      </c>
      <c r="D36" s="3" t="str">
        <f t="shared" si="1"/>
        <v>Conegliano</v>
      </c>
      <c r="E36" s="260">
        <v>41255</v>
      </c>
      <c r="F36" s="261">
        <f t="shared" si="2"/>
        <v>12</v>
      </c>
      <c r="G36" s="261">
        <f t="shared" si="3"/>
        <v>2012</v>
      </c>
      <c r="H36" s="3">
        <v>46</v>
      </c>
      <c r="I36" s="3" t="str">
        <f t="shared" si="4"/>
        <v>Materiale della Fatt. 46</v>
      </c>
      <c r="J36" s="3">
        <v>10</v>
      </c>
      <c r="K36" s="262">
        <v>2</v>
      </c>
      <c r="L36" s="263">
        <f t="shared" si="5"/>
        <v>20</v>
      </c>
      <c r="M36" s="264">
        <v>0.12</v>
      </c>
      <c r="N36" s="263">
        <f t="shared" si="6"/>
        <v>2.4</v>
      </c>
      <c r="O36" s="265">
        <f t="shared" si="7"/>
        <v>17.600000000000001</v>
      </c>
      <c r="P36" s="266">
        <v>17</v>
      </c>
      <c r="Q36" s="267">
        <f t="shared" si="8"/>
        <v>0.60000000000000142</v>
      </c>
      <c r="R36" s="268">
        <f t="shared" si="9"/>
        <v>3.4090909090909172E-2</v>
      </c>
      <c r="S36" s="3" t="str">
        <f t="shared" si="10"/>
        <v/>
      </c>
      <c r="T36" s="129"/>
      <c r="U36" s="130"/>
    </row>
    <row r="37" spans="1:21" ht="12.75" customHeight="1">
      <c r="A37" s="3" t="s">
        <v>589</v>
      </c>
      <c r="B37" s="3" t="str">
        <f t="shared" ref="B37:B58" si="12">VLOOKUP(A37,DBFornitori,2,FALSE)</f>
        <v>Lo Russo</v>
      </c>
      <c r="C37" s="3" t="str">
        <f t="shared" ref="C37:C58" si="13">VLOOKUP(A37,DBFornitori,3,FALSE)</f>
        <v>Via Cattaneo</v>
      </c>
      <c r="D37" s="3" t="str">
        <f t="shared" ref="D37:D58" si="14">VLOOKUP(A37,DBFornitori,4,FALSE)</f>
        <v>Palermo</v>
      </c>
      <c r="E37" s="260">
        <v>41299</v>
      </c>
      <c r="F37" s="261">
        <f t="shared" ref="F37:F58" si="15">MONTH(E37)</f>
        <v>1</v>
      </c>
      <c r="G37" s="261">
        <f t="shared" ref="G37:G58" si="16">YEAR(E37)</f>
        <v>2013</v>
      </c>
      <c r="H37" s="3">
        <v>49</v>
      </c>
      <c r="I37" s="3" t="str">
        <f t="shared" ref="I37:I58" si="17">"Materiale della Fatt. "&amp;H37</f>
        <v>Materiale della Fatt. 49</v>
      </c>
      <c r="J37" s="3">
        <v>10</v>
      </c>
      <c r="K37" s="262">
        <v>2</v>
      </c>
      <c r="L37" s="263">
        <f t="shared" ref="L37:L58" si="18">J37*K37</f>
        <v>20</v>
      </c>
      <c r="M37" s="264">
        <v>0.12</v>
      </c>
      <c r="N37" s="263">
        <f t="shared" ref="N37:N58" si="19">L37*M37</f>
        <v>2.4</v>
      </c>
      <c r="O37" s="265">
        <f t="shared" ref="O37:O58" si="20">L37-N37</f>
        <v>17.600000000000001</v>
      </c>
      <c r="P37" s="266">
        <v>17</v>
      </c>
      <c r="Q37" s="267">
        <f t="shared" ref="Q37:Q58" si="21">O37-P37</f>
        <v>0.60000000000000142</v>
      </c>
      <c r="R37" s="268">
        <f t="shared" ref="R37:R58" si="22">Q37/O37</f>
        <v>3.4090909090909172E-2</v>
      </c>
      <c r="S37" s="3" t="str">
        <f t="shared" ref="S37:S58" si="23">IF(R37&lt;0,"Inferiore a 0",IF(R37&gt;$S$1,"Troppa differenza",""))</f>
        <v/>
      </c>
      <c r="T37" s="129"/>
      <c r="U37" s="130"/>
    </row>
    <row r="38" spans="1:21" ht="12.75" customHeight="1">
      <c r="A38" s="3" t="s">
        <v>589</v>
      </c>
      <c r="B38" s="3" t="str">
        <f t="shared" si="12"/>
        <v>Lo Russo</v>
      </c>
      <c r="C38" s="3" t="str">
        <f t="shared" si="13"/>
        <v>Via Cattaneo</v>
      </c>
      <c r="D38" s="3" t="str">
        <f t="shared" si="14"/>
        <v>Palermo</v>
      </c>
      <c r="E38" s="260">
        <v>41255</v>
      </c>
      <c r="F38" s="261">
        <f t="shared" si="15"/>
        <v>12</v>
      </c>
      <c r="G38" s="261">
        <f t="shared" si="16"/>
        <v>2012</v>
      </c>
      <c r="H38" s="3">
        <v>52</v>
      </c>
      <c r="I38" s="3" t="str">
        <f t="shared" si="17"/>
        <v>Materiale della Fatt. 52</v>
      </c>
      <c r="J38" s="3">
        <v>10</v>
      </c>
      <c r="K38" s="262">
        <v>2</v>
      </c>
      <c r="L38" s="263">
        <f t="shared" si="18"/>
        <v>20</v>
      </c>
      <c r="M38" s="264">
        <v>0.12</v>
      </c>
      <c r="N38" s="263">
        <f t="shared" si="19"/>
        <v>2.4</v>
      </c>
      <c r="O38" s="265">
        <f t="shared" si="20"/>
        <v>17.600000000000001</v>
      </c>
      <c r="P38" s="266">
        <v>17</v>
      </c>
      <c r="Q38" s="267">
        <f t="shared" si="21"/>
        <v>0.60000000000000142</v>
      </c>
      <c r="R38" s="268">
        <f t="shared" si="22"/>
        <v>3.4090909090909172E-2</v>
      </c>
      <c r="S38" s="3" t="str">
        <f t="shared" si="23"/>
        <v/>
      </c>
      <c r="T38" s="129"/>
      <c r="U38" s="130"/>
    </row>
    <row r="39" spans="1:21" ht="12.75" customHeight="1">
      <c r="A39" s="3" t="s">
        <v>589</v>
      </c>
      <c r="B39" s="3" t="str">
        <f t="shared" si="12"/>
        <v>Lo Russo</v>
      </c>
      <c r="C39" s="3" t="str">
        <f t="shared" si="13"/>
        <v>Via Cattaneo</v>
      </c>
      <c r="D39" s="3" t="str">
        <f t="shared" si="14"/>
        <v>Palermo</v>
      </c>
      <c r="E39" s="260">
        <v>41299</v>
      </c>
      <c r="F39" s="261">
        <f t="shared" si="15"/>
        <v>1</v>
      </c>
      <c r="G39" s="261">
        <f t="shared" si="16"/>
        <v>2013</v>
      </c>
      <c r="H39" s="3">
        <v>55</v>
      </c>
      <c r="I39" s="3" t="str">
        <f t="shared" si="17"/>
        <v>Materiale della Fatt. 55</v>
      </c>
      <c r="J39" s="3">
        <v>10</v>
      </c>
      <c r="K39" s="262">
        <v>2</v>
      </c>
      <c r="L39" s="263">
        <f t="shared" si="18"/>
        <v>20</v>
      </c>
      <c r="M39" s="264">
        <v>0.12</v>
      </c>
      <c r="N39" s="263">
        <f t="shared" si="19"/>
        <v>2.4</v>
      </c>
      <c r="O39" s="265">
        <f t="shared" si="20"/>
        <v>17.600000000000001</v>
      </c>
      <c r="P39" s="266">
        <v>17</v>
      </c>
      <c r="Q39" s="267">
        <f t="shared" si="21"/>
        <v>0.60000000000000142</v>
      </c>
      <c r="R39" s="268">
        <f t="shared" si="22"/>
        <v>3.4090909090909172E-2</v>
      </c>
      <c r="S39" s="3" t="str">
        <f t="shared" si="23"/>
        <v/>
      </c>
      <c r="T39" s="129"/>
      <c r="U39" s="130"/>
    </row>
    <row r="40" spans="1:21" ht="12.75" customHeight="1">
      <c r="A40" s="3" t="s">
        <v>737</v>
      </c>
      <c r="B40" s="3" t="str">
        <f t="shared" si="12"/>
        <v>FIAT</v>
      </c>
      <c r="C40" s="3" t="str">
        <f t="shared" si="13"/>
        <v>Via Mazzini</v>
      </c>
      <c r="D40" s="3" t="str">
        <f t="shared" si="14"/>
        <v>Torino</v>
      </c>
      <c r="E40" s="260">
        <v>41255</v>
      </c>
      <c r="F40" s="261">
        <f t="shared" si="15"/>
        <v>12</v>
      </c>
      <c r="G40" s="261">
        <f t="shared" si="16"/>
        <v>2012</v>
      </c>
      <c r="H40" s="3">
        <v>58</v>
      </c>
      <c r="I40" s="3" t="str">
        <f t="shared" si="17"/>
        <v>Materiale della Fatt. 58</v>
      </c>
      <c r="J40" s="3">
        <v>10</v>
      </c>
      <c r="K40" s="262">
        <v>2</v>
      </c>
      <c r="L40" s="263">
        <f t="shared" si="18"/>
        <v>20</v>
      </c>
      <c r="M40" s="264">
        <v>0.12</v>
      </c>
      <c r="N40" s="263">
        <f t="shared" si="19"/>
        <v>2.4</v>
      </c>
      <c r="O40" s="265">
        <f t="shared" si="20"/>
        <v>17.600000000000001</v>
      </c>
      <c r="P40" s="266">
        <v>17</v>
      </c>
      <c r="Q40" s="267">
        <f t="shared" si="21"/>
        <v>0.60000000000000142</v>
      </c>
      <c r="R40" s="268">
        <f t="shared" si="22"/>
        <v>3.4090909090909172E-2</v>
      </c>
      <c r="S40" s="3" t="str">
        <f t="shared" si="23"/>
        <v/>
      </c>
      <c r="T40" s="129"/>
      <c r="U40" s="130"/>
    </row>
    <row r="41" spans="1:21" ht="12.75" customHeight="1">
      <c r="A41" s="3" t="s">
        <v>588</v>
      </c>
      <c r="B41" s="3" t="str">
        <f t="shared" si="12"/>
        <v>Industrie Zanussi</v>
      </c>
      <c r="C41" s="3" t="str">
        <f t="shared" si="13"/>
        <v>Via Garibaldi</v>
      </c>
      <c r="D41" s="3" t="str">
        <f t="shared" si="14"/>
        <v>Conegliano</v>
      </c>
      <c r="E41" s="260">
        <v>41299</v>
      </c>
      <c r="F41" s="261">
        <f t="shared" si="15"/>
        <v>1</v>
      </c>
      <c r="G41" s="261">
        <f t="shared" si="16"/>
        <v>2013</v>
      </c>
      <c r="H41" s="3">
        <v>61</v>
      </c>
      <c r="I41" s="3" t="str">
        <f t="shared" si="17"/>
        <v>Materiale della Fatt. 61</v>
      </c>
      <c r="J41" s="3">
        <v>10</v>
      </c>
      <c r="K41" s="262">
        <v>2</v>
      </c>
      <c r="L41" s="263">
        <f t="shared" si="18"/>
        <v>20</v>
      </c>
      <c r="M41" s="264">
        <v>0.12</v>
      </c>
      <c r="N41" s="263">
        <f t="shared" si="19"/>
        <v>2.4</v>
      </c>
      <c r="O41" s="265">
        <f t="shared" si="20"/>
        <v>17.600000000000001</v>
      </c>
      <c r="P41" s="266">
        <v>17</v>
      </c>
      <c r="Q41" s="267">
        <f t="shared" si="21"/>
        <v>0.60000000000000142</v>
      </c>
      <c r="R41" s="268">
        <f t="shared" si="22"/>
        <v>3.4090909090909172E-2</v>
      </c>
      <c r="S41" s="3" t="str">
        <f t="shared" si="23"/>
        <v/>
      </c>
      <c r="T41" s="129"/>
      <c r="U41" s="130"/>
    </row>
    <row r="42" spans="1:21" ht="12.75" customHeight="1">
      <c r="A42" s="3" t="s">
        <v>588</v>
      </c>
      <c r="B42" s="3" t="str">
        <f t="shared" si="12"/>
        <v>Industrie Zanussi</v>
      </c>
      <c r="C42" s="3" t="str">
        <f t="shared" si="13"/>
        <v>Via Garibaldi</v>
      </c>
      <c r="D42" s="3" t="str">
        <f t="shared" si="14"/>
        <v>Conegliano</v>
      </c>
      <c r="E42" s="260">
        <v>41299</v>
      </c>
      <c r="F42" s="261">
        <f t="shared" si="15"/>
        <v>1</v>
      </c>
      <c r="G42" s="261">
        <f t="shared" si="16"/>
        <v>2013</v>
      </c>
      <c r="H42" s="3">
        <v>64</v>
      </c>
      <c r="I42" s="3" t="str">
        <f t="shared" si="17"/>
        <v>Materiale della Fatt. 64</v>
      </c>
      <c r="J42" s="3">
        <v>10</v>
      </c>
      <c r="K42" s="262">
        <v>2</v>
      </c>
      <c r="L42" s="263">
        <f t="shared" si="18"/>
        <v>20</v>
      </c>
      <c r="M42" s="264">
        <v>0.12</v>
      </c>
      <c r="N42" s="263">
        <f t="shared" si="19"/>
        <v>2.4</v>
      </c>
      <c r="O42" s="265">
        <f t="shared" si="20"/>
        <v>17.600000000000001</v>
      </c>
      <c r="P42" s="266">
        <v>17</v>
      </c>
      <c r="Q42" s="267">
        <f t="shared" si="21"/>
        <v>0.60000000000000142</v>
      </c>
      <c r="R42" s="268">
        <f t="shared" si="22"/>
        <v>3.4090909090909172E-2</v>
      </c>
      <c r="S42" s="3" t="str">
        <f t="shared" si="23"/>
        <v/>
      </c>
      <c r="T42" s="129"/>
      <c r="U42" s="130"/>
    </row>
    <row r="43" spans="1:21" ht="12.75" customHeight="1">
      <c r="A43" s="3" t="s">
        <v>589</v>
      </c>
      <c r="B43" s="3" t="str">
        <f t="shared" si="12"/>
        <v>Lo Russo</v>
      </c>
      <c r="C43" s="3" t="str">
        <f t="shared" si="13"/>
        <v>Via Cattaneo</v>
      </c>
      <c r="D43" s="3" t="str">
        <f t="shared" si="14"/>
        <v>Palermo</v>
      </c>
      <c r="E43" s="260">
        <v>41299</v>
      </c>
      <c r="F43" s="261">
        <f t="shared" si="15"/>
        <v>1</v>
      </c>
      <c r="G43" s="261">
        <f t="shared" si="16"/>
        <v>2013</v>
      </c>
      <c r="H43" s="3">
        <v>67</v>
      </c>
      <c r="I43" s="3" t="str">
        <f t="shared" si="17"/>
        <v>Materiale della Fatt. 67</v>
      </c>
      <c r="J43" s="3">
        <v>10</v>
      </c>
      <c r="K43" s="262">
        <v>2</v>
      </c>
      <c r="L43" s="263">
        <f t="shared" si="18"/>
        <v>20</v>
      </c>
      <c r="M43" s="264">
        <v>0.12</v>
      </c>
      <c r="N43" s="263">
        <f t="shared" si="19"/>
        <v>2.4</v>
      </c>
      <c r="O43" s="265">
        <f t="shared" si="20"/>
        <v>17.600000000000001</v>
      </c>
      <c r="P43" s="266">
        <v>17</v>
      </c>
      <c r="Q43" s="267">
        <f t="shared" si="21"/>
        <v>0.60000000000000142</v>
      </c>
      <c r="R43" s="268">
        <f t="shared" si="22"/>
        <v>3.4090909090909172E-2</v>
      </c>
      <c r="S43" s="3" t="str">
        <f t="shared" si="23"/>
        <v/>
      </c>
      <c r="T43" s="129"/>
      <c r="U43" s="130"/>
    </row>
    <row r="44" spans="1:21" ht="12.75" customHeight="1">
      <c r="A44" s="3" t="s">
        <v>737</v>
      </c>
      <c r="B44" s="3" t="str">
        <f t="shared" si="12"/>
        <v>FIAT</v>
      </c>
      <c r="C44" s="3" t="str">
        <f t="shared" si="13"/>
        <v>Via Mazzini</v>
      </c>
      <c r="D44" s="3" t="str">
        <f t="shared" si="14"/>
        <v>Torino</v>
      </c>
      <c r="E44" s="260">
        <v>41299</v>
      </c>
      <c r="F44" s="261">
        <f t="shared" si="15"/>
        <v>1</v>
      </c>
      <c r="G44" s="261">
        <f t="shared" si="16"/>
        <v>2013</v>
      </c>
      <c r="H44" s="3">
        <v>70</v>
      </c>
      <c r="I44" s="3" t="str">
        <f t="shared" si="17"/>
        <v>Materiale della Fatt. 70</v>
      </c>
      <c r="J44" s="3">
        <v>10</v>
      </c>
      <c r="K44" s="262">
        <v>2</v>
      </c>
      <c r="L44" s="263">
        <f t="shared" si="18"/>
        <v>20</v>
      </c>
      <c r="M44" s="264">
        <v>0.12</v>
      </c>
      <c r="N44" s="263">
        <f t="shared" si="19"/>
        <v>2.4</v>
      </c>
      <c r="O44" s="265">
        <f t="shared" si="20"/>
        <v>17.600000000000001</v>
      </c>
      <c r="P44" s="266">
        <v>17</v>
      </c>
      <c r="Q44" s="267">
        <f t="shared" si="21"/>
        <v>0.60000000000000142</v>
      </c>
      <c r="R44" s="268">
        <f t="shared" si="22"/>
        <v>3.4090909090909172E-2</v>
      </c>
      <c r="S44" s="3" t="str">
        <f t="shared" si="23"/>
        <v/>
      </c>
      <c r="T44" s="129"/>
      <c r="U44" s="130"/>
    </row>
    <row r="45" spans="1:21" ht="12.75" customHeight="1">
      <c r="A45" s="3" t="s">
        <v>588</v>
      </c>
      <c r="B45" s="3" t="str">
        <f t="shared" si="12"/>
        <v>Industrie Zanussi</v>
      </c>
      <c r="C45" s="3" t="str">
        <f t="shared" si="13"/>
        <v>Via Garibaldi</v>
      </c>
      <c r="D45" s="3" t="str">
        <f t="shared" si="14"/>
        <v>Conegliano</v>
      </c>
      <c r="E45" s="260">
        <v>40335</v>
      </c>
      <c r="F45" s="261">
        <f t="shared" si="15"/>
        <v>6</v>
      </c>
      <c r="G45" s="261">
        <f t="shared" si="16"/>
        <v>2010</v>
      </c>
      <c r="H45" s="3">
        <v>73</v>
      </c>
      <c r="I45" s="3" t="str">
        <f t="shared" si="17"/>
        <v>Materiale della Fatt. 73</v>
      </c>
      <c r="J45" s="3">
        <v>10</v>
      </c>
      <c r="K45" s="262">
        <v>2</v>
      </c>
      <c r="L45" s="263">
        <f t="shared" si="18"/>
        <v>20</v>
      </c>
      <c r="M45" s="264">
        <v>0.12</v>
      </c>
      <c r="N45" s="263">
        <f t="shared" si="19"/>
        <v>2.4</v>
      </c>
      <c r="O45" s="265">
        <f t="shared" si="20"/>
        <v>17.600000000000001</v>
      </c>
      <c r="P45" s="266">
        <v>17</v>
      </c>
      <c r="Q45" s="267">
        <f t="shared" si="21"/>
        <v>0.60000000000000142</v>
      </c>
      <c r="R45" s="268">
        <f t="shared" si="22"/>
        <v>3.4090909090909172E-2</v>
      </c>
      <c r="S45" s="3" t="str">
        <f t="shared" si="23"/>
        <v/>
      </c>
      <c r="T45" s="129"/>
      <c r="U45" s="130"/>
    </row>
    <row r="46" spans="1:21" ht="12.75" customHeight="1">
      <c r="A46" s="3" t="s">
        <v>588</v>
      </c>
      <c r="B46" s="3" t="str">
        <f t="shared" si="12"/>
        <v>Industrie Zanussi</v>
      </c>
      <c r="C46" s="3" t="str">
        <f t="shared" si="13"/>
        <v>Via Garibaldi</v>
      </c>
      <c r="D46" s="3" t="str">
        <f t="shared" si="14"/>
        <v>Conegliano</v>
      </c>
      <c r="E46" s="260">
        <v>41299</v>
      </c>
      <c r="F46" s="261">
        <f t="shared" si="15"/>
        <v>1</v>
      </c>
      <c r="G46" s="261">
        <f t="shared" si="16"/>
        <v>2013</v>
      </c>
      <c r="H46" s="3">
        <v>76</v>
      </c>
      <c r="I46" s="3" t="str">
        <f t="shared" si="17"/>
        <v>Materiale della Fatt. 76</v>
      </c>
      <c r="J46" s="3">
        <v>10</v>
      </c>
      <c r="K46" s="262">
        <v>2</v>
      </c>
      <c r="L46" s="263">
        <f t="shared" si="18"/>
        <v>20</v>
      </c>
      <c r="M46" s="264">
        <v>0.12</v>
      </c>
      <c r="N46" s="263">
        <f t="shared" si="19"/>
        <v>2.4</v>
      </c>
      <c r="O46" s="265">
        <f t="shared" si="20"/>
        <v>17.600000000000001</v>
      </c>
      <c r="P46" s="266">
        <v>17</v>
      </c>
      <c r="Q46" s="267">
        <f t="shared" si="21"/>
        <v>0.60000000000000142</v>
      </c>
      <c r="R46" s="268">
        <f t="shared" si="22"/>
        <v>3.4090909090909172E-2</v>
      </c>
      <c r="S46" s="3" t="str">
        <f t="shared" si="23"/>
        <v/>
      </c>
      <c r="T46" s="129"/>
      <c r="U46" s="130"/>
    </row>
    <row r="47" spans="1:21" ht="12.75" customHeight="1">
      <c r="A47" s="3" t="s">
        <v>588</v>
      </c>
      <c r="B47" s="3" t="str">
        <f t="shared" si="12"/>
        <v>Industrie Zanussi</v>
      </c>
      <c r="C47" s="3" t="str">
        <f t="shared" si="13"/>
        <v>Via Garibaldi</v>
      </c>
      <c r="D47" s="3" t="str">
        <f t="shared" si="14"/>
        <v>Conegliano</v>
      </c>
      <c r="E47" s="260">
        <v>41299</v>
      </c>
      <c r="F47" s="261">
        <f t="shared" si="15"/>
        <v>1</v>
      </c>
      <c r="G47" s="261">
        <f t="shared" si="16"/>
        <v>2013</v>
      </c>
      <c r="H47" s="3">
        <v>79</v>
      </c>
      <c r="I47" s="3" t="str">
        <f t="shared" si="17"/>
        <v>Materiale della Fatt. 79</v>
      </c>
      <c r="J47" s="3">
        <v>10</v>
      </c>
      <c r="K47" s="262">
        <v>2</v>
      </c>
      <c r="L47" s="263">
        <f t="shared" si="18"/>
        <v>20</v>
      </c>
      <c r="M47" s="264">
        <v>0.12</v>
      </c>
      <c r="N47" s="263">
        <f t="shared" si="19"/>
        <v>2.4</v>
      </c>
      <c r="O47" s="265">
        <f t="shared" si="20"/>
        <v>17.600000000000001</v>
      </c>
      <c r="P47" s="266">
        <v>17</v>
      </c>
      <c r="Q47" s="267">
        <f t="shared" si="21"/>
        <v>0.60000000000000142</v>
      </c>
      <c r="R47" s="268">
        <f t="shared" si="22"/>
        <v>3.4090909090909172E-2</v>
      </c>
      <c r="S47" s="3" t="str">
        <f t="shared" si="23"/>
        <v/>
      </c>
      <c r="T47" s="129"/>
      <c r="U47" s="130"/>
    </row>
    <row r="48" spans="1:21" ht="12.75" customHeight="1">
      <c r="A48" s="3" t="s">
        <v>590</v>
      </c>
      <c r="B48" s="3" t="str">
        <f t="shared" si="12"/>
        <v>De Marchi</v>
      </c>
      <c r="C48" s="3" t="str">
        <f t="shared" si="13"/>
        <v>Piazza Esedra</v>
      </c>
      <c r="D48" s="3" t="str">
        <f t="shared" si="14"/>
        <v>Milano</v>
      </c>
      <c r="E48" s="260">
        <v>40335</v>
      </c>
      <c r="F48" s="261">
        <f t="shared" si="15"/>
        <v>6</v>
      </c>
      <c r="G48" s="261">
        <f t="shared" si="16"/>
        <v>2010</v>
      </c>
      <c r="H48" s="3">
        <v>20</v>
      </c>
      <c r="I48" s="3" t="str">
        <f t="shared" si="17"/>
        <v>Materiale della Fatt. 20</v>
      </c>
      <c r="J48" s="3">
        <v>33</v>
      </c>
      <c r="K48" s="262">
        <v>6.1</v>
      </c>
      <c r="L48" s="263">
        <f t="shared" si="18"/>
        <v>201.29999999999998</v>
      </c>
      <c r="M48" s="264">
        <v>0.12</v>
      </c>
      <c r="N48" s="263">
        <f t="shared" si="19"/>
        <v>24.155999999999999</v>
      </c>
      <c r="O48" s="265">
        <f t="shared" si="20"/>
        <v>177.14399999999998</v>
      </c>
      <c r="P48" s="266">
        <v>175</v>
      </c>
      <c r="Q48" s="267">
        <f t="shared" si="21"/>
        <v>2.143999999999977</v>
      </c>
      <c r="R48" s="268">
        <f t="shared" si="22"/>
        <v>1.2103147721627475E-2</v>
      </c>
      <c r="S48" s="3" t="str">
        <f t="shared" si="23"/>
        <v/>
      </c>
      <c r="T48" s="129"/>
      <c r="U48" s="130"/>
    </row>
    <row r="49" spans="1:21" ht="12.75" customHeight="1">
      <c r="A49" s="3" t="s">
        <v>588</v>
      </c>
      <c r="B49" s="3" t="str">
        <f t="shared" si="12"/>
        <v>Industrie Zanussi</v>
      </c>
      <c r="C49" s="3" t="str">
        <f t="shared" si="13"/>
        <v>Via Garibaldi</v>
      </c>
      <c r="D49" s="3" t="str">
        <f t="shared" si="14"/>
        <v>Conegliano</v>
      </c>
      <c r="E49" s="260">
        <v>41055</v>
      </c>
      <c r="F49" s="261">
        <f t="shared" si="15"/>
        <v>5</v>
      </c>
      <c r="G49" s="261">
        <f t="shared" si="16"/>
        <v>2012</v>
      </c>
      <c r="H49" s="3">
        <v>21</v>
      </c>
      <c r="I49" s="3" t="str">
        <f t="shared" si="17"/>
        <v>Materiale della Fatt. 21</v>
      </c>
      <c r="J49" s="3">
        <v>600</v>
      </c>
      <c r="K49" s="262">
        <v>7</v>
      </c>
      <c r="L49" s="263">
        <f t="shared" si="18"/>
        <v>4200</v>
      </c>
      <c r="M49" s="264">
        <v>0.12</v>
      </c>
      <c r="N49" s="263">
        <f t="shared" si="19"/>
        <v>504</v>
      </c>
      <c r="O49" s="265">
        <f t="shared" si="20"/>
        <v>3696</v>
      </c>
      <c r="P49" s="266">
        <v>3600</v>
      </c>
      <c r="Q49" s="267">
        <f t="shared" si="21"/>
        <v>96</v>
      </c>
      <c r="R49" s="268">
        <f t="shared" si="22"/>
        <v>2.5974025974025976E-2</v>
      </c>
      <c r="S49" s="3" t="str">
        <f t="shared" si="23"/>
        <v/>
      </c>
      <c r="T49" s="129"/>
      <c r="U49" s="130"/>
    </row>
    <row r="50" spans="1:21" ht="12.75" customHeight="1">
      <c r="A50" s="3" t="s">
        <v>737</v>
      </c>
      <c r="B50" s="3" t="str">
        <f t="shared" si="12"/>
        <v>FIAT</v>
      </c>
      <c r="C50" s="3" t="str">
        <f t="shared" si="13"/>
        <v>Via Mazzini</v>
      </c>
      <c r="D50" s="3" t="str">
        <f t="shared" si="14"/>
        <v>Torino</v>
      </c>
      <c r="E50" s="260">
        <v>41299</v>
      </c>
      <c r="F50" s="261">
        <f t="shared" si="15"/>
        <v>1</v>
      </c>
      <c r="G50" s="261">
        <f t="shared" si="16"/>
        <v>2013</v>
      </c>
      <c r="H50" s="3">
        <v>22</v>
      </c>
      <c r="I50" s="3" t="str">
        <f t="shared" si="17"/>
        <v>Materiale della Fatt. 22</v>
      </c>
      <c r="J50" s="3">
        <v>33</v>
      </c>
      <c r="K50" s="262">
        <v>2</v>
      </c>
      <c r="L50" s="263">
        <f t="shared" si="18"/>
        <v>66</v>
      </c>
      <c r="M50" s="264">
        <v>0.12</v>
      </c>
      <c r="N50" s="263">
        <f t="shared" si="19"/>
        <v>7.92</v>
      </c>
      <c r="O50" s="265">
        <f t="shared" si="20"/>
        <v>58.08</v>
      </c>
      <c r="P50" s="266">
        <v>58</v>
      </c>
      <c r="Q50" s="267">
        <f t="shared" si="21"/>
        <v>7.9999999999998295E-2</v>
      </c>
      <c r="R50" s="268">
        <f t="shared" si="22"/>
        <v>1.37741046831953E-3</v>
      </c>
      <c r="S50" s="3" t="str">
        <f t="shared" si="23"/>
        <v/>
      </c>
      <c r="T50" s="129"/>
      <c r="U50" s="130"/>
    </row>
    <row r="51" spans="1:21" ht="12.75" customHeight="1">
      <c r="A51" s="3" t="s">
        <v>589</v>
      </c>
      <c r="B51" s="3" t="str">
        <f t="shared" si="12"/>
        <v>Lo Russo</v>
      </c>
      <c r="C51" s="3" t="str">
        <f t="shared" si="13"/>
        <v>Via Cattaneo</v>
      </c>
      <c r="D51" s="3" t="str">
        <f t="shared" si="14"/>
        <v>Palermo</v>
      </c>
      <c r="E51" s="260">
        <v>41299</v>
      </c>
      <c r="F51" s="261">
        <f t="shared" si="15"/>
        <v>1</v>
      </c>
      <c r="G51" s="261">
        <f t="shared" si="16"/>
        <v>2013</v>
      </c>
      <c r="H51" s="3">
        <v>23</v>
      </c>
      <c r="I51" s="3" t="str">
        <f t="shared" si="17"/>
        <v>Materiale della Fatt. 23</v>
      </c>
      <c r="J51" s="3">
        <v>33</v>
      </c>
      <c r="K51" s="262">
        <v>2</v>
      </c>
      <c r="L51" s="263">
        <f t="shared" si="18"/>
        <v>66</v>
      </c>
      <c r="M51" s="264">
        <v>0.12</v>
      </c>
      <c r="N51" s="263">
        <f t="shared" si="19"/>
        <v>7.92</v>
      </c>
      <c r="O51" s="265">
        <f t="shared" si="20"/>
        <v>58.08</v>
      </c>
      <c r="P51" s="266">
        <v>58</v>
      </c>
      <c r="Q51" s="267">
        <f t="shared" si="21"/>
        <v>7.9999999999998295E-2</v>
      </c>
      <c r="R51" s="268">
        <f t="shared" si="22"/>
        <v>1.37741046831953E-3</v>
      </c>
      <c r="S51" s="3" t="str">
        <f t="shared" si="23"/>
        <v/>
      </c>
      <c r="T51" s="129"/>
      <c r="U51" s="130"/>
    </row>
    <row r="52" spans="1:21" ht="12.75" customHeight="1">
      <c r="A52" s="3" t="s">
        <v>589</v>
      </c>
      <c r="B52" s="3" t="str">
        <f t="shared" si="12"/>
        <v>Lo Russo</v>
      </c>
      <c r="C52" s="3" t="str">
        <f t="shared" si="13"/>
        <v>Via Cattaneo</v>
      </c>
      <c r="D52" s="3" t="str">
        <f t="shared" si="14"/>
        <v>Palermo</v>
      </c>
      <c r="E52" s="260">
        <v>41299</v>
      </c>
      <c r="F52" s="261">
        <f t="shared" si="15"/>
        <v>1</v>
      </c>
      <c r="G52" s="261">
        <f t="shared" si="16"/>
        <v>2013</v>
      </c>
      <c r="H52" s="3">
        <v>24</v>
      </c>
      <c r="I52" s="3" t="str">
        <f t="shared" si="17"/>
        <v>Materiale della Fatt. 24</v>
      </c>
      <c r="J52" s="3">
        <v>2</v>
      </c>
      <c r="K52" s="262">
        <v>120</v>
      </c>
      <c r="L52" s="263">
        <f t="shared" si="18"/>
        <v>240</v>
      </c>
      <c r="M52" s="264">
        <v>0.12</v>
      </c>
      <c r="N52" s="263">
        <f t="shared" si="19"/>
        <v>28.799999999999997</v>
      </c>
      <c r="O52" s="265">
        <f t="shared" si="20"/>
        <v>211.2</v>
      </c>
      <c r="P52" s="266">
        <v>211</v>
      </c>
      <c r="Q52" s="267">
        <f t="shared" si="21"/>
        <v>0.19999999999998863</v>
      </c>
      <c r="R52" s="268">
        <f t="shared" si="22"/>
        <v>9.4696969696964322E-4</v>
      </c>
      <c r="S52" s="3" t="str">
        <f t="shared" si="23"/>
        <v/>
      </c>
      <c r="T52" s="129"/>
      <c r="U52" s="130"/>
    </row>
    <row r="53" spans="1:21" ht="12.75" customHeight="1">
      <c r="A53" s="3" t="s">
        <v>588</v>
      </c>
      <c r="B53" s="3" t="str">
        <f t="shared" si="12"/>
        <v>Industrie Zanussi</v>
      </c>
      <c r="C53" s="3" t="str">
        <f t="shared" si="13"/>
        <v>Via Garibaldi</v>
      </c>
      <c r="D53" s="3" t="str">
        <f t="shared" si="14"/>
        <v>Conegliano</v>
      </c>
      <c r="E53" s="260">
        <v>41055</v>
      </c>
      <c r="F53" s="261">
        <f t="shared" si="15"/>
        <v>5</v>
      </c>
      <c r="G53" s="261">
        <f t="shared" si="16"/>
        <v>2012</v>
      </c>
      <c r="H53" s="3">
        <v>25</v>
      </c>
      <c r="I53" s="3" t="str">
        <f t="shared" si="17"/>
        <v>Materiale della Fatt. 25</v>
      </c>
      <c r="J53" s="3">
        <v>33</v>
      </c>
      <c r="K53" s="262">
        <v>2</v>
      </c>
      <c r="L53" s="263">
        <f t="shared" si="18"/>
        <v>66</v>
      </c>
      <c r="M53" s="264">
        <v>0.12</v>
      </c>
      <c r="N53" s="263">
        <f t="shared" si="19"/>
        <v>7.92</v>
      </c>
      <c r="O53" s="265">
        <f t="shared" si="20"/>
        <v>58.08</v>
      </c>
      <c r="P53" s="266">
        <v>55</v>
      </c>
      <c r="Q53" s="267">
        <f t="shared" si="21"/>
        <v>3.0799999999999983</v>
      </c>
      <c r="R53" s="268">
        <f t="shared" si="22"/>
        <v>5.3030303030303004E-2</v>
      </c>
      <c r="S53" s="3" t="str">
        <f t="shared" si="23"/>
        <v/>
      </c>
      <c r="T53" s="129"/>
      <c r="U53" s="130"/>
    </row>
    <row r="54" spans="1:21" ht="12.75" customHeight="1">
      <c r="A54" s="3" t="s">
        <v>591</v>
      </c>
      <c r="B54" s="3" t="str">
        <f t="shared" si="12"/>
        <v>F.lli Pedol</v>
      </c>
      <c r="C54" s="3" t="str">
        <f t="shared" si="13"/>
        <v>Via Carducci</v>
      </c>
      <c r="D54" s="3" t="str">
        <f t="shared" si="14"/>
        <v>Conegliano</v>
      </c>
      <c r="E54" s="260">
        <v>41055</v>
      </c>
      <c r="F54" s="261">
        <f t="shared" si="15"/>
        <v>5</v>
      </c>
      <c r="G54" s="261">
        <f t="shared" si="16"/>
        <v>2012</v>
      </c>
      <c r="H54" s="3">
        <v>26</v>
      </c>
      <c r="I54" s="3" t="str">
        <f t="shared" si="17"/>
        <v>Materiale della Fatt. 26</v>
      </c>
      <c r="J54" s="3">
        <v>28</v>
      </c>
      <c r="K54" s="262">
        <v>2</v>
      </c>
      <c r="L54" s="263">
        <f t="shared" si="18"/>
        <v>56</v>
      </c>
      <c r="M54" s="264">
        <v>0.12</v>
      </c>
      <c r="N54" s="263">
        <f t="shared" si="19"/>
        <v>6.72</v>
      </c>
      <c r="O54" s="265">
        <f t="shared" si="20"/>
        <v>49.28</v>
      </c>
      <c r="P54" s="266">
        <v>48</v>
      </c>
      <c r="Q54" s="267">
        <f t="shared" si="21"/>
        <v>1.2800000000000011</v>
      </c>
      <c r="R54" s="268">
        <f t="shared" si="22"/>
        <v>2.5974025974025997E-2</v>
      </c>
      <c r="S54" s="3" t="str">
        <f t="shared" si="23"/>
        <v/>
      </c>
      <c r="T54" s="129"/>
      <c r="U54" s="130"/>
    </row>
    <row r="55" spans="1:21" ht="12.75" customHeight="1">
      <c r="A55" s="3" t="s">
        <v>591</v>
      </c>
      <c r="B55" s="3" t="str">
        <f t="shared" si="12"/>
        <v>F.lli Pedol</v>
      </c>
      <c r="C55" s="3" t="str">
        <f t="shared" si="13"/>
        <v>Via Carducci</v>
      </c>
      <c r="D55" s="3" t="str">
        <f t="shared" si="14"/>
        <v>Conegliano</v>
      </c>
      <c r="E55" s="260">
        <v>41055</v>
      </c>
      <c r="F55" s="261">
        <f t="shared" si="15"/>
        <v>5</v>
      </c>
      <c r="G55" s="261">
        <f t="shared" si="16"/>
        <v>2012</v>
      </c>
      <c r="H55" s="3">
        <v>27</v>
      </c>
      <c r="I55" s="3" t="str">
        <f t="shared" si="17"/>
        <v>Materiale della Fatt. 27</v>
      </c>
      <c r="J55" s="3">
        <v>33</v>
      </c>
      <c r="K55" s="262">
        <v>2</v>
      </c>
      <c r="L55" s="263">
        <f t="shared" si="18"/>
        <v>66</v>
      </c>
      <c r="M55" s="264">
        <v>0.12</v>
      </c>
      <c r="N55" s="263">
        <f t="shared" si="19"/>
        <v>7.92</v>
      </c>
      <c r="O55" s="265">
        <f t="shared" si="20"/>
        <v>58.08</v>
      </c>
      <c r="P55" s="266">
        <v>55</v>
      </c>
      <c r="Q55" s="267">
        <f t="shared" si="21"/>
        <v>3.0799999999999983</v>
      </c>
      <c r="R55" s="268">
        <f t="shared" si="22"/>
        <v>5.3030303030303004E-2</v>
      </c>
      <c r="S55" s="3" t="str">
        <f t="shared" si="23"/>
        <v/>
      </c>
      <c r="T55" s="129"/>
      <c r="U55" s="130"/>
    </row>
    <row r="56" spans="1:21" ht="12.75" customHeight="1">
      <c r="A56" s="3" t="s">
        <v>589</v>
      </c>
      <c r="B56" s="3" t="str">
        <f t="shared" si="12"/>
        <v>Lo Russo</v>
      </c>
      <c r="C56" s="3" t="str">
        <f t="shared" si="13"/>
        <v>Via Cattaneo</v>
      </c>
      <c r="D56" s="3" t="str">
        <f t="shared" si="14"/>
        <v>Palermo</v>
      </c>
      <c r="E56" s="260">
        <v>41299</v>
      </c>
      <c r="F56" s="261">
        <f t="shared" si="15"/>
        <v>1</v>
      </c>
      <c r="G56" s="261">
        <f t="shared" si="16"/>
        <v>2013</v>
      </c>
      <c r="H56" s="3">
        <v>28</v>
      </c>
      <c r="I56" s="3" t="str">
        <f t="shared" si="17"/>
        <v>Materiale della Fatt. 28</v>
      </c>
      <c r="J56" s="3">
        <v>45</v>
      </c>
      <c r="K56" s="262">
        <v>2</v>
      </c>
      <c r="L56" s="263">
        <f t="shared" si="18"/>
        <v>90</v>
      </c>
      <c r="M56" s="264">
        <v>0.12</v>
      </c>
      <c r="N56" s="263">
        <f t="shared" si="19"/>
        <v>10.799999999999999</v>
      </c>
      <c r="O56" s="265">
        <f t="shared" si="20"/>
        <v>79.2</v>
      </c>
      <c r="P56" s="266">
        <v>60</v>
      </c>
      <c r="Q56" s="267">
        <f t="shared" si="21"/>
        <v>19.200000000000003</v>
      </c>
      <c r="R56" s="268">
        <f t="shared" si="22"/>
        <v>0.24242424242424246</v>
      </c>
      <c r="S56" s="3" t="str">
        <f t="shared" si="23"/>
        <v>Troppa differenza</v>
      </c>
      <c r="T56" s="129"/>
      <c r="U56" s="130"/>
    </row>
    <row r="57" spans="1:21" ht="12.75" customHeight="1">
      <c r="A57" s="3" t="s">
        <v>589</v>
      </c>
      <c r="B57" s="3" t="str">
        <f t="shared" si="12"/>
        <v>Lo Russo</v>
      </c>
      <c r="C57" s="3" t="str">
        <f t="shared" si="13"/>
        <v>Via Cattaneo</v>
      </c>
      <c r="D57" s="3" t="str">
        <f t="shared" si="14"/>
        <v>Palermo</v>
      </c>
      <c r="E57" s="260">
        <v>41299</v>
      </c>
      <c r="F57" s="261">
        <f t="shared" si="15"/>
        <v>1</v>
      </c>
      <c r="G57" s="261">
        <f t="shared" si="16"/>
        <v>2013</v>
      </c>
      <c r="H57" s="3">
        <v>29</v>
      </c>
      <c r="I57" s="3" t="str">
        <f t="shared" si="17"/>
        <v>Materiale della Fatt. 29</v>
      </c>
      <c r="J57" s="3">
        <v>33</v>
      </c>
      <c r="K57" s="262">
        <v>2</v>
      </c>
      <c r="L57" s="263">
        <f t="shared" si="18"/>
        <v>66</v>
      </c>
      <c r="M57" s="264">
        <v>0.12</v>
      </c>
      <c r="N57" s="263">
        <f t="shared" si="19"/>
        <v>7.92</v>
      </c>
      <c r="O57" s="265">
        <f t="shared" si="20"/>
        <v>58.08</v>
      </c>
      <c r="P57" s="266">
        <v>55</v>
      </c>
      <c r="Q57" s="267">
        <f t="shared" si="21"/>
        <v>3.0799999999999983</v>
      </c>
      <c r="R57" s="268">
        <f t="shared" si="22"/>
        <v>5.3030303030303004E-2</v>
      </c>
      <c r="S57" s="3" t="str">
        <f t="shared" si="23"/>
        <v/>
      </c>
      <c r="T57" s="129"/>
      <c r="U57" s="130"/>
    </row>
    <row r="58" spans="1:21" ht="12.75" customHeight="1">
      <c r="A58" s="3" t="s">
        <v>591</v>
      </c>
      <c r="B58" s="3" t="str">
        <f t="shared" si="12"/>
        <v>F.lli Pedol</v>
      </c>
      <c r="C58" s="3" t="str">
        <f t="shared" si="13"/>
        <v>Via Carducci</v>
      </c>
      <c r="D58" s="3" t="str">
        <f t="shared" si="14"/>
        <v>Conegliano</v>
      </c>
      <c r="E58" s="260">
        <v>41299</v>
      </c>
      <c r="F58" s="261">
        <f t="shared" si="15"/>
        <v>1</v>
      </c>
      <c r="G58" s="261">
        <f t="shared" si="16"/>
        <v>2013</v>
      </c>
      <c r="H58" s="3">
        <v>30</v>
      </c>
      <c r="I58" s="3" t="str">
        <f t="shared" si="17"/>
        <v>Materiale della Fatt. 30</v>
      </c>
      <c r="J58" s="3">
        <v>30</v>
      </c>
      <c r="K58" s="262">
        <v>2</v>
      </c>
      <c r="L58" s="263">
        <f t="shared" si="18"/>
        <v>60</v>
      </c>
      <c r="M58" s="264">
        <v>0.12</v>
      </c>
      <c r="N58" s="263">
        <f t="shared" si="19"/>
        <v>7.1999999999999993</v>
      </c>
      <c r="O58" s="265">
        <f t="shared" si="20"/>
        <v>52.8</v>
      </c>
      <c r="P58" s="266">
        <v>44</v>
      </c>
      <c r="Q58" s="267">
        <f t="shared" si="21"/>
        <v>8.7999999999999972</v>
      </c>
      <c r="R58" s="268">
        <f t="shared" si="22"/>
        <v>0.16666666666666663</v>
      </c>
      <c r="S58" s="3" t="str">
        <f t="shared" si="23"/>
        <v>Troppa differenza</v>
      </c>
      <c r="T58" s="129"/>
      <c r="U58" s="130"/>
    </row>
    <row r="59" spans="1:21" ht="12.75" customHeight="1"/>
    <row r="60" spans="1:21">
      <c r="A60" t="s">
        <v>976</v>
      </c>
      <c r="E60" t="s">
        <v>825</v>
      </c>
    </row>
    <row r="61" spans="1:21">
      <c r="E61" t="s">
        <v>592</v>
      </c>
    </row>
    <row r="62" spans="1:21">
      <c r="E62" t="s">
        <v>826</v>
      </c>
    </row>
    <row r="63" spans="1:21">
      <c r="E63" t="s">
        <v>827</v>
      </c>
    </row>
    <row r="64" spans="1:21">
      <c r="E64" t="s">
        <v>828</v>
      </c>
    </row>
    <row r="65" spans="1:5">
      <c r="E65" s="29" t="s">
        <v>829</v>
      </c>
    </row>
    <row r="67" spans="1:5" ht="30">
      <c r="A67" s="258" t="s">
        <v>578</v>
      </c>
      <c r="B67" s="258" t="s">
        <v>579</v>
      </c>
      <c r="C67" s="258" t="s">
        <v>580</v>
      </c>
      <c r="D67" s="258" t="s">
        <v>581</v>
      </c>
    </row>
    <row r="68" spans="1:5">
      <c r="A68" s="3" t="s">
        <v>588</v>
      </c>
      <c r="B68" s="3" t="s">
        <v>593</v>
      </c>
      <c r="C68" s="3" t="s">
        <v>594</v>
      </c>
      <c r="D68" s="3" t="s">
        <v>595</v>
      </c>
    </row>
    <row r="69" spans="1:5">
      <c r="A69" s="3" t="s">
        <v>737</v>
      </c>
      <c r="B69" s="3" t="s">
        <v>596</v>
      </c>
      <c r="C69" s="3" t="s">
        <v>597</v>
      </c>
      <c r="D69" s="3" t="s">
        <v>598</v>
      </c>
    </row>
    <row r="70" spans="1:5">
      <c r="A70" s="3" t="s">
        <v>590</v>
      </c>
      <c r="B70" s="3" t="s">
        <v>599</v>
      </c>
      <c r="C70" s="3" t="s">
        <v>600</v>
      </c>
      <c r="D70" s="3" t="s">
        <v>601</v>
      </c>
    </row>
    <row r="71" spans="1:5">
      <c r="A71" s="3" t="s">
        <v>589</v>
      </c>
      <c r="B71" s="3" t="s">
        <v>602</v>
      </c>
      <c r="C71" s="3" t="s">
        <v>603</v>
      </c>
      <c r="D71" s="3" t="s">
        <v>152</v>
      </c>
    </row>
    <row r="72" spans="1:5">
      <c r="A72" s="3" t="s">
        <v>591</v>
      </c>
      <c r="B72" s="3" t="s">
        <v>604</v>
      </c>
      <c r="C72" s="3" t="s">
        <v>605</v>
      </c>
      <c r="D72" s="3" t="s">
        <v>595</v>
      </c>
    </row>
  </sheetData>
  <phoneticPr fontId="36" type="noConversion"/>
  <conditionalFormatting sqref="Q5:Q58">
    <cfRule type="cellIs" dxfId="0" priority="1" stopIfTrue="1" operator="lessThan">
      <formula>0</formula>
    </cfRule>
  </conditionalFormatting>
  <pageMargins left="0.75" right="0.75" top="1" bottom="1" header="0.5" footer="0.5"/>
  <pageSetup paperSize="9" orientation="portrait" horizontalDpi="300" verticalDpi="300" r:id="rId1"/>
  <headerFooter alignWithMargins="0"/>
</worksheet>
</file>

<file path=xl/worksheets/sheet15.xml><?xml version="1.0" encoding="utf-8"?>
<worksheet xmlns="http://schemas.openxmlformats.org/spreadsheetml/2006/main" xmlns:r="http://schemas.openxmlformats.org/officeDocument/2006/relationships">
  <sheetPr codeName="Foglio20"/>
  <dimension ref="A1:B205"/>
  <sheetViews>
    <sheetView workbookViewId="0">
      <pane ySplit="1" topLeftCell="A2" activePane="bottomLeft" state="frozen"/>
      <selection pane="bottomLeft"/>
    </sheetView>
  </sheetViews>
  <sheetFormatPr defaultRowHeight="12.75"/>
  <cols>
    <col min="1" max="1" width="14.140625" customWidth="1"/>
    <col min="2" max="2" width="163.7109375" customWidth="1"/>
  </cols>
  <sheetData>
    <row r="1" spans="1:2" ht="25.5">
      <c r="A1" s="4" t="s">
        <v>622</v>
      </c>
      <c r="B1" s="299" t="s">
        <v>1252</v>
      </c>
    </row>
    <row r="2" spans="1:2">
      <c r="B2" s="9"/>
    </row>
    <row r="3" spans="1:2" ht="14.25">
      <c r="B3" s="300" t="s">
        <v>1129</v>
      </c>
    </row>
    <row r="4" spans="1:2">
      <c r="B4" s="9"/>
    </row>
    <row r="5" spans="1:2" ht="14.25">
      <c r="B5" s="300" t="s">
        <v>1130</v>
      </c>
    </row>
    <row r="6" spans="1:2" ht="14.25">
      <c r="B6" s="300" t="s">
        <v>1131</v>
      </c>
    </row>
    <row r="7" spans="1:2" ht="14.25">
      <c r="B7" s="300" t="s">
        <v>1132</v>
      </c>
    </row>
    <row r="8" spans="1:2" ht="14.25">
      <c r="B8" s="300" t="s">
        <v>1133</v>
      </c>
    </row>
    <row r="9" spans="1:2" ht="14.25">
      <c r="B9" s="300" t="s">
        <v>1134</v>
      </c>
    </row>
    <row r="10" spans="1:2" ht="14.25">
      <c r="B10" s="300" t="s">
        <v>1135</v>
      </c>
    </row>
    <row r="11" spans="1:2">
      <c r="B11" s="9"/>
    </row>
    <row r="12" spans="1:2" ht="71.25">
      <c r="B12" s="300" t="s">
        <v>1136</v>
      </c>
    </row>
    <row r="13" spans="1:2">
      <c r="B13" s="9"/>
    </row>
    <row r="14" spans="1:2" ht="14.25">
      <c r="B14" s="300" t="s">
        <v>1137</v>
      </c>
    </row>
    <row r="15" spans="1:2">
      <c r="B15" s="9"/>
    </row>
    <row r="16" spans="1:2" ht="28.5">
      <c r="B16" s="300" t="s">
        <v>1138</v>
      </c>
    </row>
    <row r="17" spans="2:2" ht="28.5">
      <c r="B17" s="300" t="s">
        <v>1139</v>
      </c>
    </row>
    <row r="18" spans="2:2" ht="14.25">
      <c r="B18" s="300" t="s">
        <v>1140</v>
      </c>
    </row>
    <row r="19" spans="2:2">
      <c r="B19" s="9"/>
    </row>
    <row r="20" spans="2:2" ht="42.75">
      <c r="B20" s="300" t="s">
        <v>1141</v>
      </c>
    </row>
    <row r="21" spans="2:2">
      <c r="B21" s="9"/>
    </row>
    <row r="22" spans="2:2" ht="14.25">
      <c r="B22" s="300" t="s">
        <v>1142</v>
      </c>
    </row>
    <row r="23" spans="2:2">
      <c r="B23" s="9"/>
    </row>
    <row r="24" spans="2:2">
      <c r="B24" s="9"/>
    </row>
    <row r="25" spans="2:2" ht="28.5">
      <c r="B25" s="300" t="s">
        <v>1143</v>
      </c>
    </row>
    <row r="26" spans="2:2">
      <c r="B26" s="9"/>
    </row>
    <row r="27" spans="2:2" ht="14.25">
      <c r="B27" s="300" t="s">
        <v>1144</v>
      </c>
    </row>
    <row r="28" spans="2:2" ht="14.25">
      <c r="B28" s="300" t="s">
        <v>1145</v>
      </c>
    </row>
    <row r="29" spans="2:2">
      <c r="B29" s="9"/>
    </row>
    <row r="30" spans="2:2">
      <c r="B30" s="9"/>
    </row>
    <row r="31" spans="2:2" ht="14.25">
      <c r="B31" s="300" t="s">
        <v>1146</v>
      </c>
    </row>
    <row r="32" spans="2:2" ht="28.5">
      <c r="B32" s="300" t="s">
        <v>1147</v>
      </c>
    </row>
    <row r="33" spans="2:2" ht="14.25">
      <c r="B33" s="300" t="s">
        <v>1148</v>
      </c>
    </row>
    <row r="34" spans="2:2" ht="28.5">
      <c r="B34" s="300" t="s">
        <v>1149</v>
      </c>
    </row>
    <row r="35" spans="2:2" ht="14.25">
      <c r="B35" s="300" t="s">
        <v>1150</v>
      </c>
    </row>
    <row r="36" spans="2:2" ht="28.5">
      <c r="B36" s="300" t="s">
        <v>1151</v>
      </c>
    </row>
    <row r="37" spans="2:2" ht="14.25">
      <c r="B37" s="300" t="s">
        <v>1152</v>
      </c>
    </row>
    <row r="38" spans="2:2" ht="42.75">
      <c r="B38" s="300" t="s">
        <v>1153</v>
      </c>
    </row>
    <row r="39" spans="2:2" ht="14.25">
      <c r="B39" s="300" t="s">
        <v>1154</v>
      </c>
    </row>
    <row r="40" spans="2:2" ht="28.5">
      <c r="B40" s="300" t="s">
        <v>1155</v>
      </c>
    </row>
    <row r="41" spans="2:2" ht="14.25">
      <c r="B41" s="300" t="s">
        <v>1156</v>
      </c>
    </row>
    <row r="42" spans="2:2" ht="14.25">
      <c r="B42" s="300" t="s">
        <v>1157</v>
      </c>
    </row>
    <row r="43" spans="2:2" ht="14.25">
      <c r="B43" s="300" t="s">
        <v>1158</v>
      </c>
    </row>
    <row r="44" spans="2:2" ht="14.25">
      <c r="B44" s="300" t="s">
        <v>1159</v>
      </c>
    </row>
    <row r="45" spans="2:2">
      <c r="B45" s="9"/>
    </row>
    <row r="46" spans="2:2" ht="14.25">
      <c r="B46" s="300" t="s">
        <v>1160</v>
      </c>
    </row>
    <row r="47" spans="2:2">
      <c r="B47" s="9"/>
    </row>
    <row r="48" spans="2:2" ht="42.75">
      <c r="B48" s="300" t="s">
        <v>1161</v>
      </c>
    </row>
    <row r="49" spans="2:2">
      <c r="B49" s="9"/>
    </row>
    <row r="50" spans="2:2" ht="14.25">
      <c r="B50" s="300" t="s">
        <v>1162</v>
      </c>
    </row>
    <row r="51" spans="2:2">
      <c r="B51" s="9"/>
    </row>
    <row r="52" spans="2:2" ht="28.5">
      <c r="B52" s="300" t="s">
        <v>1163</v>
      </c>
    </row>
    <row r="53" spans="2:2">
      <c r="B53" s="9"/>
    </row>
    <row r="54" spans="2:2" ht="14.25">
      <c r="B54" s="300" t="b">
        <f ca="1">IF(NOW()=DATEVALUE("1/10/92"),TRUE,FALSE)</f>
        <v>0</v>
      </c>
    </row>
    <row r="55" spans="2:2">
      <c r="B55" s="9"/>
    </row>
    <row r="56" spans="2:2" ht="28.5">
      <c r="B56" s="300" t="s">
        <v>1164</v>
      </c>
    </row>
    <row r="57" spans="2:2" ht="14.25">
      <c r="B57" s="300" t="s">
        <v>1165</v>
      </c>
    </row>
    <row r="58" spans="2:2" ht="14.25">
      <c r="B58" s="300" t="s">
        <v>1166</v>
      </c>
    </row>
    <row r="59" spans="2:2">
      <c r="B59" s="9"/>
    </row>
    <row r="60" spans="2:2">
      <c r="B60" s="9"/>
    </row>
    <row r="61" spans="2:2" ht="14.25">
      <c r="B61" s="300" t="s">
        <v>1167</v>
      </c>
    </row>
    <row r="62" spans="2:2" ht="14.25">
      <c r="B62" s="300" t="b">
        <f ca="1">IF(TODAY()=DATEVALUE("1/10/92"),TRUE,FALSE)</f>
        <v>0</v>
      </c>
    </row>
    <row r="63" spans="2:2" ht="14.25">
      <c r="B63" s="300" t="s">
        <v>1168</v>
      </c>
    </row>
    <row r="64" spans="2:2" ht="14.25">
      <c r="B64" s="300" t="b">
        <f ca="1">IF(INT(NOW())=DATEVALUE("1/10/92"),TRUE,FALSE)</f>
        <v>0</v>
      </c>
    </row>
    <row r="65" spans="2:2">
      <c r="B65" s="9"/>
    </row>
    <row r="66" spans="2:2" ht="28.5">
      <c r="B66" s="300" t="s">
        <v>1169</v>
      </c>
    </row>
    <row r="67" spans="2:2">
      <c r="B67" s="9"/>
    </row>
    <row r="68" spans="2:2" ht="14.25">
      <c r="B68" s="300" t="s">
        <v>1170</v>
      </c>
    </row>
    <row r="69" spans="2:2">
      <c r="B69" s="9"/>
    </row>
    <row r="70" spans="2:2" ht="14.25">
      <c r="B70" s="300" t="s">
        <v>1171</v>
      </c>
    </row>
    <row r="71" spans="2:2">
      <c r="B71" s="9"/>
    </row>
    <row r="72" spans="2:2" ht="14.25">
      <c r="B72" s="300" t="s">
        <v>1172</v>
      </c>
    </row>
    <row r="73" spans="2:2">
      <c r="B73" s="9"/>
    </row>
    <row r="74" spans="2:2" ht="14.25">
      <c r="B74" s="301" t="e">
        <f ca="1">"gg/mm/aa"-NOW()</f>
        <v>#VALUE!</v>
      </c>
    </row>
    <row r="75" spans="2:2">
      <c r="B75" s="9"/>
    </row>
    <row r="76" spans="2:2" ht="14.25">
      <c r="B76" s="300" t="s">
        <v>1173</v>
      </c>
    </row>
    <row r="77" spans="2:2">
      <c r="B77" s="9"/>
    </row>
    <row r="78" spans="2:2" ht="14.25">
      <c r="B78" s="300" t="s">
        <v>1174</v>
      </c>
    </row>
    <row r="79" spans="2:2">
      <c r="B79" s="9"/>
    </row>
    <row r="80" spans="2:2" ht="14.25">
      <c r="B80" s="300" t="s">
        <v>1175</v>
      </c>
    </row>
    <row r="81" spans="2:2">
      <c r="B81" s="9"/>
    </row>
    <row r="82" spans="2:2" ht="14.25">
      <c r="B82" s="300" t="s">
        <v>1176</v>
      </c>
    </row>
    <row r="83" spans="2:2" ht="14.25">
      <c r="B83" s="300" t="s">
        <v>1177</v>
      </c>
    </row>
    <row r="84" spans="2:2" ht="14.25">
      <c r="B84" s="300" t="s">
        <v>1178</v>
      </c>
    </row>
    <row r="85" spans="2:2" ht="14.25">
      <c r="B85" s="300" t="s">
        <v>1179</v>
      </c>
    </row>
    <row r="86" spans="2:2" ht="14.25">
      <c r="B86" s="300" t="s">
        <v>1180</v>
      </c>
    </row>
    <row r="87" spans="2:2" ht="14.25">
      <c r="B87" s="300" t="s">
        <v>1181</v>
      </c>
    </row>
    <row r="88" spans="2:2">
      <c r="B88" s="9"/>
    </row>
    <row r="89" spans="2:2" ht="14.25">
      <c r="B89" s="300" t="s">
        <v>1182</v>
      </c>
    </row>
    <row r="90" spans="2:2">
      <c r="B90" s="9"/>
    </row>
    <row r="91" spans="2:2" ht="14.25">
      <c r="B91" s="300" t="s">
        <v>1183</v>
      </c>
    </row>
    <row r="92" spans="2:2">
      <c r="B92" s="9"/>
    </row>
    <row r="93" spans="2:2" ht="14.25">
      <c r="B93" s="300" t="s">
        <v>1184</v>
      </c>
    </row>
    <row r="94" spans="2:2" ht="14.25">
      <c r="B94" s="300" t="s">
        <v>1185</v>
      </c>
    </row>
    <row r="95" spans="2:2">
      <c r="B95" s="9"/>
    </row>
    <row r="96" spans="2:2">
      <c r="B96" s="9"/>
    </row>
    <row r="97" spans="2:2" ht="14.25">
      <c r="B97" s="300" t="s">
        <v>1186</v>
      </c>
    </row>
    <row r="98" spans="2:2" ht="14.25">
      <c r="B98" s="300" t="s">
        <v>1187</v>
      </c>
    </row>
    <row r="99" spans="2:2" ht="14.25">
      <c r="B99" s="300" t="s">
        <v>1188</v>
      </c>
    </row>
    <row r="100" spans="2:2" ht="14.25">
      <c r="B100" s="300" t="s">
        <v>1189</v>
      </c>
    </row>
    <row r="101" spans="2:2" ht="14.25">
      <c r="B101" s="300" t="s">
        <v>1190</v>
      </c>
    </row>
    <row r="102" spans="2:2" ht="14.25">
      <c r="B102" s="300" t="s">
        <v>1191</v>
      </c>
    </row>
    <row r="103" spans="2:2" ht="14.25">
      <c r="B103" s="300" t="s">
        <v>1192</v>
      </c>
    </row>
    <row r="104" spans="2:2" ht="14.25">
      <c r="B104" s="300" t="s">
        <v>1193</v>
      </c>
    </row>
    <row r="105" spans="2:2" ht="14.25">
      <c r="B105" s="300" t="s">
        <v>1194</v>
      </c>
    </row>
    <row r="106" spans="2:2" ht="14.25">
      <c r="B106" s="300" t="s">
        <v>1195</v>
      </c>
    </row>
    <row r="107" spans="2:2" ht="14.25">
      <c r="B107" s="300" t="s">
        <v>1196</v>
      </c>
    </row>
    <row r="108" spans="2:2" ht="14.25">
      <c r="B108" s="300" t="s">
        <v>1197</v>
      </c>
    </row>
    <row r="109" spans="2:2" ht="14.25">
      <c r="B109" s="300" t="s">
        <v>1198</v>
      </c>
    </row>
    <row r="110" spans="2:2" ht="14.25">
      <c r="B110" s="300" t="s">
        <v>1199</v>
      </c>
    </row>
    <row r="111" spans="2:2" ht="14.25">
      <c r="B111" s="300" t="s">
        <v>1200</v>
      </c>
    </row>
    <row r="112" spans="2:2">
      <c r="B112" s="9"/>
    </row>
    <row r="113" spans="2:2" ht="14.25">
      <c r="B113" s="300" t="s">
        <v>1201</v>
      </c>
    </row>
    <row r="114" spans="2:2">
      <c r="B114" s="9"/>
    </row>
    <row r="115" spans="2:2" ht="14.25">
      <c r="B115" s="300" t="s">
        <v>1165</v>
      </c>
    </row>
    <row r="116" spans="2:2" ht="14.25">
      <c r="B116" s="300" t="s">
        <v>1202</v>
      </c>
    </row>
    <row r="117" spans="2:2">
      <c r="B117" s="9"/>
    </row>
    <row r="118" spans="2:2">
      <c r="B118" s="9"/>
    </row>
    <row r="119" spans="2:2" ht="14.25">
      <c r="B119" s="300" t="s">
        <v>1203</v>
      </c>
    </row>
    <row r="120" spans="2:2" ht="14.25">
      <c r="B120" s="300" t="e">
        <f>NETWORKDAYS(B1,B2)</f>
        <v>#VALUE!</v>
      </c>
    </row>
    <row r="121" spans="2:2" ht="14.25">
      <c r="B121" s="300" t="s">
        <v>1204</v>
      </c>
    </row>
    <row r="122" spans="2:2" ht="14.25">
      <c r="B122" s="300" t="s">
        <v>1205</v>
      </c>
    </row>
    <row r="123" spans="2:2" ht="14.25">
      <c r="B123" s="300" t="s">
        <v>1206</v>
      </c>
    </row>
    <row r="124" spans="2:2" ht="14.25">
      <c r="B124" s="300" t="s">
        <v>1207</v>
      </c>
    </row>
    <row r="125" spans="2:2" ht="14.25">
      <c r="B125" s="300" t="s">
        <v>1208</v>
      </c>
    </row>
    <row r="126" spans="2:2" ht="14.25">
      <c r="B126" s="300" t="s">
        <v>1209</v>
      </c>
    </row>
    <row r="127" spans="2:2" ht="14.25">
      <c r="B127" s="300" t="s">
        <v>1210</v>
      </c>
    </row>
    <row r="128" spans="2:2">
      <c r="B128" s="9"/>
    </row>
    <row r="129" spans="2:2" ht="14.25">
      <c r="B129" s="300" t="s">
        <v>1211</v>
      </c>
    </row>
    <row r="130" spans="2:2">
      <c r="B130" s="9"/>
    </row>
    <row r="131" spans="2:2" ht="14.25">
      <c r="B131" s="300" t="s">
        <v>1212</v>
      </c>
    </row>
    <row r="132" spans="2:2">
      <c r="B132" s="9"/>
    </row>
    <row r="133" spans="2:2" ht="14.25">
      <c r="B133" s="300" t="s">
        <v>1213</v>
      </c>
    </row>
    <row r="134" spans="2:2" ht="14.25">
      <c r="B134" s="300" t="s">
        <v>1214</v>
      </c>
    </row>
    <row r="135" spans="2:2">
      <c r="B135" s="9"/>
    </row>
    <row r="136" spans="2:2" ht="14.25">
      <c r="B136" s="300" t="s">
        <v>1215</v>
      </c>
    </row>
    <row r="137" spans="2:2">
      <c r="B137" s="9"/>
    </row>
    <row r="138" spans="2:2" ht="14.25">
      <c r="B138" s="300" t="s">
        <v>1216</v>
      </c>
    </row>
    <row r="139" spans="2:2">
      <c r="B139" s="9"/>
    </row>
    <row r="140" spans="2:2" ht="57">
      <c r="B140" s="300" t="s">
        <v>1217</v>
      </c>
    </row>
    <row r="141" spans="2:2">
      <c r="B141" s="9"/>
    </row>
    <row r="142" spans="2:2">
      <c r="B142" s="9"/>
    </row>
    <row r="143" spans="2:2" ht="14.25">
      <c r="B143" s="300" t="s">
        <v>1218</v>
      </c>
    </row>
    <row r="144" spans="2:2">
      <c r="B144" s="9"/>
    </row>
    <row r="145" spans="2:2">
      <c r="B145" s="9"/>
    </row>
    <row r="146" spans="2:2" ht="14.25">
      <c r="B146" s="300" t="s">
        <v>1219</v>
      </c>
    </row>
    <row r="147" spans="2:2">
      <c r="B147" s="9"/>
    </row>
    <row r="148" spans="2:2" ht="57">
      <c r="B148" s="300" t="s">
        <v>1220</v>
      </c>
    </row>
    <row r="149" spans="2:2">
      <c r="B149" s="9"/>
    </row>
    <row r="150" spans="2:2" ht="14.25">
      <c r="B150" s="300" t="s">
        <v>1221</v>
      </c>
    </row>
    <row r="151" spans="2:2" ht="14.25">
      <c r="B151" s="300" t="s">
        <v>1222</v>
      </c>
    </row>
    <row r="152" spans="2:2">
      <c r="B152" s="9"/>
    </row>
    <row r="153" spans="2:2">
      <c r="B153" s="9"/>
    </row>
    <row r="154" spans="2:2" ht="14.25">
      <c r="B154" s="300" t="s">
        <v>1223</v>
      </c>
    </row>
    <row r="155" spans="2:2" ht="14.25">
      <c r="B155" s="300" t="s">
        <v>1224</v>
      </c>
    </row>
    <row r="156" spans="2:2">
      <c r="B156" s="9"/>
    </row>
    <row r="157" spans="2:2">
      <c r="B157" s="9"/>
    </row>
    <row r="158" spans="2:2">
      <c r="B158" s="9"/>
    </row>
    <row r="159" spans="2:2">
      <c r="B159" s="9"/>
    </row>
    <row r="160" spans="2:2" ht="28.5">
      <c r="B160" s="300" t="s">
        <v>1225</v>
      </c>
    </row>
    <row r="161" spans="2:2">
      <c r="B161" s="9"/>
    </row>
    <row r="162" spans="2:2">
      <c r="B162" s="9"/>
    </row>
    <row r="163" spans="2:2">
      <c r="B163" s="9"/>
    </row>
    <row r="164" spans="2:2" ht="14.25">
      <c r="B164" s="300" t="s">
        <v>1226</v>
      </c>
    </row>
    <row r="165" spans="2:2">
      <c r="B165" s="9"/>
    </row>
    <row r="166" spans="2:2" ht="14.25">
      <c r="B166" s="300">
        <f>C2-B2+IF(B2&gt;C2,1)</f>
        <v>0</v>
      </c>
    </row>
    <row r="167" spans="2:2">
      <c r="B167" s="9"/>
    </row>
    <row r="168" spans="2:2" ht="14.25">
      <c r="B168" s="300" t="s">
        <v>1227</v>
      </c>
    </row>
    <row r="169" spans="2:2">
      <c r="B169" s="9"/>
    </row>
    <row r="170" spans="2:2" ht="14.25">
      <c r="B170" s="300" t="s">
        <v>1228</v>
      </c>
    </row>
    <row r="171" spans="2:2">
      <c r="B171" s="9"/>
    </row>
    <row r="172" spans="2:2" ht="14.25">
      <c r="B172" s="300" t="s">
        <v>1229</v>
      </c>
    </row>
    <row r="173" spans="2:2">
      <c r="B173" s="9"/>
    </row>
    <row r="174" spans="2:2" ht="28.5">
      <c r="B174" s="300" t="s">
        <v>1230</v>
      </c>
    </row>
    <row r="175" spans="2:2">
      <c r="B175" s="9"/>
    </row>
    <row r="176" spans="2:2" ht="14.25">
      <c r="B176" s="300" t="s">
        <v>1231</v>
      </c>
    </row>
    <row r="177" spans="2:2" ht="14.25">
      <c r="B177" s="300" t="s">
        <v>1232</v>
      </c>
    </row>
    <row r="178" spans="2:2">
      <c r="B178" s="9"/>
    </row>
    <row r="179" spans="2:2" ht="14.25">
      <c r="B179" s="300" t="s">
        <v>1233</v>
      </c>
    </row>
    <row r="180" spans="2:2" ht="28.5">
      <c r="B180" s="300" t="s">
        <v>1234</v>
      </c>
    </row>
    <row r="181" spans="2:2" ht="14.25">
      <c r="B181" s="300" t="s">
        <v>1235</v>
      </c>
    </row>
    <row r="182" spans="2:2">
      <c r="B182" s="9"/>
    </row>
    <row r="183" spans="2:2" ht="14.25">
      <c r="B183" s="300" t="s">
        <v>1236</v>
      </c>
    </row>
    <row r="184" spans="2:2">
      <c r="B184" s="9"/>
    </row>
    <row r="185" spans="2:2" ht="14.25">
      <c r="B185" s="300" t="s">
        <v>1237</v>
      </c>
    </row>
    <row r="186" spans="2:2" ht="28.5">
      <c r="B186" s="300" t="s">
        <v>1238</v>
      </c>
    </row>
    <row r="187" spans="2:2" ht="14.25">
      <c r="B187" s="300" t="s">
        <v>1239</v>
      </c>
    </row>
    <row r="188" spans="2:2" ht="28.5">
      <c r="B188" s="300" t="s">
        <v>1240</v>
      </c>
    </row>
    <row r="189" spans="2:2">
      <c r="B189" s="9"/>
    </row>
    <row r="190" spans="2:2" ht="14.25">
      <c r="B190" s="300" t="s">
        <v>1241</v>
      </c>
    </row>
    <row r="191" spans="2:2">
      <c r="B191" s="9"/>
    </row>
    <row r="192" spans="2:2" ht="14.25">
      <c r="B192" s="300" t="s">
        <v>1242</v>
      </c>
    </row>
    <row r="193" spans="2:2" ht="14.25">
      <c r="B193" s="300" t="s">
        <v>1243</v>
      </c>
    </row>
    <row r="194" spans="2:2">
      <c r="B194" s="9"/>
    </row>
    <row r="195" spans="2:2" ht="14.25">
      <c r="B195" s="300" t="s">
        <v>1244</v>
      </c>
    </row>
    <row r="196" spans="2:2">
      <c r="B196" s="9"/>
    </row>
    <row r="197" spans="2:2">
      <c r="B197" s="9"/>
    </row>
    <row r="198" spans="2:2" ht="42.75">
      <c r="B198" s="300" t="s">
        <v>1245</v>
      </c>
    </row>
    <row r="199" spans="2:2">
      <c r="B199" s="9"/>
    </row>
    <row r="200" spans="2:2" ht="28.5">
      <c r="B200" s="300" t="s">
        <v>1246</v>
      </c>
    </row>
    <row r="201" spans="2:2">
      <c r="B201" s="9"/>
    </row>
    <row r="202" spans="2:2" ht="14.25">
      <c r="B202" s="300" t="s">
        <v>1247</v>
      </c>
    </row>
    <row r="203" spans="2:2" ht="14.25">
      <c r="B203" s="300" t="s">
        <v>1248</v>
      </c>
    </row>
    <row r="204" spans="2:2" ht="14.25">
      <c r="B204" s="300" t="s">
        <v>1249</v>
      </c>
    </row>
    <row r="205" spans="2:2" ht="14.25">
      <c r="B205" s="300" t="s">
        <v>1250</v>
      </c>
    </row>
  </sheetData>
  <hyperlinks>
    <hyperlink ref="A1" location="Copertina!A1" display="Vai alla Copertina"/>
  </hyperlinks>
  <pageMargins left="0.7" right="0.7" top="0.75" bottom="0.75" header="0.3" footer="0.3"/>
</worksheet>
</file>

<file path=xl/worksheets/sheet16.xml><?xml version="1.0" encoding="utf-8"?>
<worksheet xmlns="http://schemas.openxmlformats.org/spreadsheetml/2006/main" xmlns:r="http://schemas.openxmlformats.org/officeDocument/2006/relationships">
  <sheetPr codeName="Foglio47"/>
  <dimension ref="A1:B70"/>
  <sheetViews>
    <sheetView showGridLines="0" showZeros="0" workbookViewId="0">
      <pane xSplit="1" ySplit="1" topLeftCell="B2" activePane="bottomRight" state="frozen"/>
      <selection pane="topRight" activeCell="B1" sqref="B1"/>
      <selection pane="bottomLeft" activeCell="A3" sqref="A3"/>
      <selection pane="bottomRight"/>
    </sheetView>
  </sheetViews>
  <sheetFormatPr defaultRowHeight="12.75"/>
  <cols>
    <col min="1" max="1" width="10.7109375" customWidth="1"/>
    <col min="2" max="2" width="98.42578125" customWidth="1"/>
  </cols>
  <sheetData>
    <row r="1" spans="1:2" ht="26.25" thickBot="1">
      <c r="A1" s="4" t="s">
        <v>622</v>
      </c>
      <c r="B1" s="58" t="s">
        <v>377</v>
      </c>
    </row>
    <row r="3" spans="1:2">
      <c r="B3" s="290" t="s">
        <v>378</v>
      </c>
    </row>
    <row r="5" spans="1:2" ht="38.25">
      <c r="B5" s="9" t="s">
        <v>390</v>
      </c>
    </row>
    <row r="6" spans="1:2">
      <c r="B6" s="9"/>
    </row>
    <row r="7" spans="1:2">
      <c r="B7" s="9" t="s">
        <v>379</v>
      </c>
    </row>
    <row r="8" spans="1:2">
      <c r="B8" s="9"/>
    </row>
    <row r="9" spans="1:2">
      <c r="B9" s="61" t="s">
        <v>792</v>
      </c>
    </row>
    <row r="10" spans="1:2">
      <c r="B10" s="9"/>
    </row>
    <row r="11" spans="1:2">
      <c r="B11" s="291" t="s">
        <v>388</v>
      </c>
    </row>
    <row r="12" spans="1:2">
      <c r="B12" s="9"/>
    </row>
    <row r="13" spans="1:2" ht="25.5">
      <c r="B13" s="132" t="s">
        <v>380</v>
      </c>
    </row>
    <row r="14" spans="1:2">
      <c r="B14" s="9"/>
    </row>
    <row r="15" spans="1:2" ht="25.5">
      <c r="B15" s="132" t="s">
        <v>381</v>
      </c>
    </row>
    <row r="16" spans="1:2">
      <c r="B16" s="94"/>
    </row>
    <row r="17" spans="2:2" ht="38.25">
      <c r="B17" s="292" t="s">
        <v>391</v>
      </c>
    </row>
    <row r="18" spans="2:2">
      <c r="B18" s="94"/>
    </row>
    <row r="19" spans="2:2" ht="25.5">
      <c r="B19" s="94" t="s">
        <v>389</v>
      </c>
    </row>
    <row r="20" spans="2:2">
      <c r="B20" s="94"/>
    </row>
    <row r="21" spans="2:2">
      <c r="B21" s="94" t="s">
        <v>382</v>
      </c>
    </row>
    <row r="22" spans="2:2">
      <c r="B22" s="94"/>
    </row>
    <row r="23" spans="2:2">
      <c r="B23" s="94" t="s">
        <v>383</v>
      </c>
    </row>
    <row r="24" spans="2:2">
      <c r="B24" s="9"/>
    </row>
    <row r="25" spans="2:2" ht="63.75">
      <c r="B25" s="132" t="s">
        <v>392</v>
      </c>
    </row>
    <row r="26" spans="2:2">
      <c r="B26" s="9"/>
    </row>
    <row r="27" spans="2:2" ht="51">
      <c r="B27" s="132" t="s">
        <v>393</v>
      </c>
    </row>
    <row r="28" spans="2:2">
      <c r="B28" s="9"/>
    </row>
    <row r="29" spans="2:2">
      <c r="B29" s="61" t="s">
        <v>793</v>
      </c>
    </row>
    <row r="30" spans="2:2">
      <c r="B30" s="94"/>
    </row>
    <row r="31" spans="2:2" ht="25.5">
      <c r="B31" s="94" t="s">
        <v>384</v>
      </c>
    </row>
    <row r="32" spans="2:2" ht="25.5">
      <c r="B32" s="94" t="s">
        <v>385</v>
      </c>
    </row>
    <row r="33" spans="2:2">
      <c r="B33" s="94" t="s">
        <v>386</v>
      </c>
    </row>
    <row r="34" spans="2:2">
      <c r="B34" s="9"/>
    </row>
    <row r="35" spans="2:2">
      <c r="B35" s="61" t="s">
        <v>207</v>
      </c>
    </row>
    <row r="36" spans="2:2">
      <c r="B36" s="9"/>
    </row>
    <row r="37" spans="2:2">
      <c r="B37" s="9" t="s">
        <v>680</v>
      </c>
    </row>
    <row r="70" spans="2:2">
      <c r="B70" t="s">
        <v>387</v>
      </c>
    </row>
  </sheetData>
  <phoneticPr fontId="36" type="noConversion"/>
  <hyperlinks>
    <hyperlink ref="A1" location="Copertina!A1" display="Vai alla Copertina"/>
    <hyperlink ref="B3" location="Esercizio_2013!A1" display="Vai ad un esempio di CERCA.VERT"/>
  </hyperlinks>
  <pageMargins left="0.19685039370078741" right="0" top="0.98425196850393704" bottom="0.98425196850393704" header="0.51181102362204722" footer="0.51181102362204722"/>
  <pageSetup paperSize="9" scale="90" orientation="portrait" horizontalDpi="4294967293" verticalDpi="0" r:id="rId1"/>
  <headerFooter alignWithMargins="0">
    <oddHeader>&amp;RPag.: &amp;P di &amp;N</oddHeader>
    <oddFooter>&amp;L&amp;Z  &amp;F</oddFooter>
  </headerFooter>
  <drawing r:id="rId2"/>
</worksheet>
</file>

<file path=xl/worksheets/sheet17.xml><?xml version="1.0" encoding="utf-8"?>
<worksheet xmlns="http://schemas.openxmlformats.org/spreadsheetml/2006/main" xmlns:r="http://schemas.openxmlformats.org/officeDocument/2006/relationships">
  <sheetPr codeName="Foglio21"/>
  <dimension ref="A1:C56"/>
  <sheetViews>
    <sheetView showGridLines="0" workbookViewId="0">
      <pane xSplit="1" ySplit="1" topLeftCell="B32" activePane="bottomRight" state="frozen"/>
      <selection activeCell="E44" sqref="E44"/>
      <selection pane="topRight" activeCell="E44" sqref="E44"/>
      <selection pane="bottomLeft" activeCell="E44" sqref="E44"/>
      <selection pane="bottomRight"/>
    </sheetView>
  </sheetViews>
  <sheetFormatPr defaultRowHeight="12.75"/>
  <cols>
    <col min="1" max="1" width="12" customWidth="1"/>
    <col min="2" max="2" width="101.85546875" customWidth="1"/>
  </cols>
  <sheetData>
    <row r="1" spans="1:2" ht="26.25" thickBot="1">
      <c r="A1" s="4" t="s">
        <v>622</v>
      </c>
      <c r="B1" s="137" t="s">
        <v>1011</v>
      </c>
    </row>
    <row r="3" spans="1:2">
      <c r="B3" s="61"/>
    </row>
    <row r="10" spans="1:2">
      <c r="B10" s="177"/>
    </row>
    <row r="12" spans="1:2">
      <c r="B12" s="61"/>
    </row>
    <row r="18" spans="2:2">
      <c r="B18" s="177"/>
    </row>
    <row r="20" spans="2:2">
      <c r="B20" s="61"/>
    </row>
    <row r="23" spans="2:2">
      <c r="B23" s="9"/>
    </row>
    <row r="24" spans="2:2">
      <c r="B24" s="9"/>
    </row>
    <row r="25" spans="2:2">
      <c r="B25" s="9"/>
    </row>
    <row r="26" spans="2:2">
      <c r="B26" s="61"/>
    </row>
    <row r="27" spans="2:2">
      <c r="B27" s="9"/>
    </row>
    <row r="28" spans="2:2">
      <c r="B28" s="9"/>
    </row>
    <row r="29" spans="2:2">
      <c r="B29" s="9"/>
    </row>
    <row r="30" spans="2:2">
      <c r="B30" s="177"/>
    </row>
    <row r="31" spans="2:2">
      <c r="B31" s="9"/>
    </row>
    <row r="32" spans="2:2">
      <c r="B32" s="61"/>
    </row>
    <row r="33" spans="2:2">
      <c r="B33" s="9"/>
    </row>
    <row r="34" spans="2:2">
      <c r="B34" s="9"/>
    </row>
    <row r="35" spans="2:2">
      <c r="B35" s="9"/>
    </row>
    <row r="36" spans="2:2">
      <c r="B36" s="9"/>
    </row>
    <row r="37" spans="2:2">
      <c r="B37" s="9"/>
    </row>
    <row r="38" spans="2:2">
      <c r="B38" s="9"/>
    </row>
    <row r="39" spans="2:2">
      <c r="B39" s="9"/>
    </row>
    <row r="40" spans="2:2">
      <c r="B40" s="61"/>
    </row>
    <row r="43" spans="2:2">
      <c r="B43" t="s">
        <v>1012</v>
      </c>
    </row>
    <row r="50" spans="2:3">
      <c r="B50" s="9"/>
    </row>
    <row r="51" spans="2:3">
      <c r="B51" s="9"/>
    </row>
    <row r="52" spans="2:3">
      <c r="B52" s="9"/>
    </row>
    <row r="53" spans="2:3">
      <c r="B53" s="80"/>
      <c r="C53" s="80"/>
    </row>
    <row r="54" spans="2:3">
      <c r="B54" s="9"/>
      <c r="C54" s="9"/>
    </row>
    <row r="55" spans="2:3">
      <c r="B55" s="9"/>
      <c r="C55" s="9"/>
    </row>
    <row r="56" spans="2:3">
      <c r="B56" s="9"/>
      <c r="C56" s="9"/>
    </row>
  </sheetData>
  <phoneticPr fontId="36" type="noConversion"/>
  <hyperlinks>
    <hyperlink ref="A1" location="Copertina!A1" display="Vai alla Copertina"/>
  </hyperlinks>
  <pageMargins left="0.19685039370078741" right="0" top="0.98425196850393704" bottom="0.98425196850393704" header="0.51181102362204722" footer="0.51181102362204722"/>
  <pageSetup paperSize="9" scale="90" orientation="portrait" horizontalDpi="4294967293" verticalDpi="0" r:id="rId1"/>
  <headerFooter alignWithMargins="0">
    <oddHeader>&amp;RPag.: &amp;P di &amp;N</oddHeader>
    <oddFooter>&amp;L&amp;Z  &amp;F</oddFooter>
  </headerFooter>
  <drawing r:id="rId2"/>
</worksheet>
</file>

<file path=xl/worksheets/sheet18.xml><?xml version="1.0" encoding="utf-8"?>
<worksheet xmlns="http://schemas.openxmlformats.org/spreadsheetml/2006/main" xmlns:r="http://schemas.openxmlformats.org/officeDocument/2006/relationships">
  <sheetPr codeName="Foglio41"/>
  <dimension ref="A1:C56"/>
  <sheetViews>
    <sheetView showGridLines="0" workbookViewId="0">
      <pane xSplit="1" ySplit="1" topLeftCell="B2" activePane="bottomRight" state="frozen"/>
      <selection activeCell="E44" sqref="E44"/>
      <selection pane="topRight" activeCell="E44" sqref="E44"/>
      <selection pane="bottomLeft" activeCell="E44" sqref="E44"/>
      <selection pane="bottomRight"/>
    </sheetView>
  </sheetViews>
  <sheetFormatPr defaultRowHeight="12.75"/>
  <cols>
    <col min="1" max="1" width="12" customWidth="1"/>
    <col min="2" max="2" width="101.85546875" customWidth="1"/>
  </cols>
  <sheetData>
    <row r="1" spans="1:2" ht="26.25" thickBot="1">
      <c r="A1" s="4" t="s">
        <v>622</v>
      </c>
      <c r="B1" s="137" t="s">
        <v>401</v>
      </c>
    </row>
    <row r="3" spans="1:2" ht="76.5">
      <c r="B3" s="61" t="s">
        <v>402</v>
      </c>
    </row>
    <row r="10" spans="1:2">
      <c r="B10" s="177"/>
    </row>
    <row r="12" spans="1:2" ht="76.5">
      <c r="B12" s="61" t="s">
        <v>403</v>
      </c>
    </row>
    <row r="18" spans="2:2">
      <c r="B18" s="177"/>
    </row>
    <row r="20" spans="2:2" ht="76.5">
      <c r="B20" s="61" t="s">
        <v>196</v>
      </c>
    </row>
    <row r="23" spans="2:2">
      <c r="B23" s="9"/>
    </row>
    <row r="24" spans="2:2">
      <c r="B24" s="9"/>
    </row>
    <row r="25" spans="2:2">
      <c r="B25" s="9"/>
    </row>
    <row r="26" spans="2:2">
      <c r="B26" s="61"/>
    </row>
    <row r="27" spans="2:2">
      <c r="B27" s="9"/>
    </row>
    <row r="28" spans="2:2">
      <c r="B28" s="9"/>
    </row>
    <row r="29" spans="2:2">
      <c r="B29" s="9"/>
    </row>
    <row r="30" spans="2:2">
      <c r="B30" s="177"/>
    </row>
    <row r="31" spans="2:2">
      <c r="B31" s="9"/>
    </row>
    <row r="32" spans="2:2">
      <c r="B32" s="61"/>
    </row>
    <row r="33" spans="2:2">
      <c r="B33" s="9"/>
    </row>
    <row r="34" spans="2:2">
      <c r="B34" s="9"/>
    </row>
    <row r="35" spans="2:2">
      <c r="B35" s="9"/>
    </row>
    <row r="36" spans="2:2">
      <c r="B36" s="9"/>
    </row>
    <row r="37" spans="2:2">
      <c r="B37" s="9"/>
    </row>
    <row r="38" spans="2:2">
      <c r="B38" s="9"/>
    </row>
    <row r="39" spans="2:2">
      <c r="B39" s="9"/>
    </row>
    <row r="40" spans="2:2">
      <c r="B40" s="61"/>
    </row>
    <row r="50" spans="2:3">
      <c r="B50" s="9"/>
    </row>
    <row r="51" spans="2:3">
      <c r="B51" s="9"/>
    </row>
    <row r="52" spans="2:3">
      <c r="B52" s="9"/>
    </row>
    <row r="53" spans="2:3">
      <c r="B53" s="80"/>
      <c r="C53" s="80"/>
    </row>
    <row r="54" spans="2:3">
      <c r="B54" s="9"/>
      <c r="C54" s="9"/>
    </row>
    <row r="55" spans="2:3">
      <c r="B55" s="9"/>
      <c r="C55" s="9"/>
    </row>
    <row r="56" spans="2:3">
      <c r="B56" s="9"/>
      <c r="C56" s="9"/>
    </row>
  </sheetData>
  <phoneticPr fontId="36" type="noConversion"/>
  <hyperlinks>
    <hyperlink ref="A1" location="Copertina!A1" display="Vai alla Copertina"/>
  </hyperlinks>
  <pageMargins left="0.19685039370078741" right="0" top="0.98425196850393704" bottom="0.98425196850393704" header="0.51181102362204722" footer="0.51181102362204722"/>
  <pageSetup paperSize="9" scale="90" orientation="portrait" horizontalDpi="4294967293" verticalDpi="0" r:id="rId1"/>
  <headerFooter alignWithMargins="0">
    <oddHeader>&amp;RPag.: &amp;P di &amp;N</oddHeader>
    <oddFooter>&amp;L&amp;Z  &amp;F</oddFooter>
  </headerFooter>
  <drawing r:id="rId2"/>
</worksheet>
</file>

<file path=xl/worksheets/sheet19.xml><?xml version="1.0" encoding="utf-8"?>
<worksheet xmlns="http://schemas.openxmlformats.org/spreadsheetml/2006/main" xmlns:r="http://schemas.openxmlformats.org/officeDocument/2006/relationships">
  <sheetPr codeName="Foglio22"/>
  <dimension ref="A1:C45"/>
  <sheetViews>
    <sheetView showGridLines="0" workbookViewId="0">
      <pane xSplit="1" ySplit="1" topLeftCell="B27" activePane="bottomRight" state="frozen"/>
      <selection activeCell="E44" sqref="E44"/>
      <selection pane="topRight" activeCell="E44" sqref="E44"/>
      <selection pane="bottomLeft" activeCell="E44" sqref="E44"/>
      <selection pane="bottomRight"/>
    </sheetView>
  </sheetViews>
  <sheetFormatPr defaultRowHeight="12.75"/>
  <cols>
    <col min="1" max="1" width="11.42578125" customWidth="1"/>
    <col min="2" max="2" width="101.85546875" customWidth="1"/>
  </cols>
  <sheetData>
    <row r="1" spans="1:2" ht="26.25" thickBot="1">
      <c r="A1" s="4" t="s">
        <v>622</v>
      </c>
      <c r="B1" s="137" t="s">
        <v>122</v>
      </c>
    </row>
    <row r="3" spans="1:2" ht="30">
      <c r="A3" s="278"/>
    </row>
    <row r="7" spans="1:2">
      <c r="A7" s="80"/>
      <c r="B7" s="80"/>
    </row>
    <row r="8" spans="1:2">
      <c r="A8" s="358"/>
      <c r="B8" s="9"/>
    </row>
    <row r="9" spans="1:2">
      <c r="A9" s="358"/>
      <c r="B9" s="9"/>
    </row>
    <row r="10" spans="1:2">
      <c r="A10" s="358"/>
      <c r="B10" s="9"/>
    </row>
    <row r="11" spans="1:2">
      <c r="A11" s="358"/>
      <c r="B11" s="9"/>
    </row>
    <row r="12" spans="1:2">
      <c r="A12" s="358"/>
      <c r="B12" s="9"/>
    </row>
    <row r="13" spans="1:2">
      <c r="A13" s="358"/>
      <c r="B13" s="9"/>
    </row>
    <row r="14" spans="1:2">
      <c r="A14" s="358"/>
      <c r="B14" s="9"/>
    </row>
    <row r="15" spans="1:2">
      <c r="A15" s="9"/>
      <c r="B15" s="9"/>
    </row>
    <row r="16" spans="1:2">
      <c r="A16" s="9"/>
      <c r="B16" s="9"/>
    </row>
    <row r="17" spans="1:2">
      <c r="A17" s="9"/>
      <c r="B17" s="255"/>
    </row>
    <row r="19" spans="1:2">
      <c r="A19" s="27"/>
    </row>
    <row r="21" spans="1:2">
      <c r="A21" s="279"/>
    </row>
    <row r="26" spans="1:2">
      <c r="B26" s="9"/>
    </row>
    <row r="27" spans="1:2">
      <c r="B27" s="9"/>
    </row>
    <row r="28" spans="1:2">
      <c r="B28" s="9"/>
    </row>
    <row r="29" spans="1:2">
      <c r="B29" s="61"/>
    </row>
    <row r="39" spans="2:3">
      <c r="B39" s="9"/>
    </row>
    <row r="40" spans="2:3">
      <c r="B40" s="9"/>
    </row>
    <row r="41" spans="2:3">
      <c r="B41" s="9"/>
    </row>
    <row r="42" spans="2:3">
      <c r="B42" s="142"/>
      <c r="C42" s="80"/>
    </row>
    <row r="43" spans="2:3">
      <c r="B43" s="9"/>
      <c r="C43" s="9"/>
    </row>
    <row r="44" spans="2:3">
      <c r="B44" s="9"/>
      <c r="C44" s="9"/>
    </row>
    <row r="45" spans="2:3">
      <c r="B45" s="9"/>
      <c r="C45" s="9"/>
    </row>
  </sheetData>
  <mergeCells count="1">
    <mergeCell ref="A8:A14"/>
  </mergeCells>
  <phoneticPr fontId="36" type="noConversion"/>
  <hyperlinks>
    <hyperlink ref="A1" location="Copertina!A1" display="Vai alla Copertina"/>
  </hyperlinks>
  <pageMargins left="0.19685039370078741" right="0" top="0.98425196850393704" bottom="0.98425196850393704" header="0.51181102362204722" footer="0.51181102362204722"/>
  <pageSetup paperSize="9" scale="90" orientation="portrait" horizontalDpi="4294967293" verticalDpi="0" r:id="rId1"/>
  <headerFooter alignWithMargins="0">
    <oddHeader>&amp;RPag.: &amp;P di &amp;N</oddHeader>
    <oddFooter>&amp;L&amp;Z  &amp;F</oddFooter>
  </headerFooter>
  <drawing r:id="rId2"/>
</worksheet>
</file>

<file path=xl/worksheets/sheet2.xml><?xml version="1.0" encoding="utf-8"?>
<worksheet xmlns="http://schemas.openxmlformats.org/spreadsheetml/2006/main" xmlns:r="http://schemas.openxmlformats.org/officeDocument/2006/relationships">
  <sheetPr codeName="Foglio1"/>
  <dimension ref="A1:B95"/>
  <sheetViews>
    <sheetView showGridLines="0" workbookViewId="0"/>
  </sheetViews>
  <sheetFormatPr defaultRowHeight="12.75"/>
  <cols>
    <col min="1" max="1" width="13.140625" style="147" customWidth="1"/>
    <col min="2" max="2" width="75.85546875" style="147" customWidth="1"/>
    <col min="3" max="16384" width="9.140625" style="147"/>
  </cols>
  <sheetData>
    <row r="1" spans="1:2" ht="25.5">
      <c r="A1" s="145" t="s">
        <v>622</v>
      </c>
      <c r="B1" s="146" t="s">
        <v>981</v>
      </c>
    </row>
    <row r="3" spans="1:2" ht="25.5">
      <c r="B3" s="148" t="s">
        <v>982</v>
      </c>
    </row>
    <row r="20" spans="2:2">
      <c r="B20" s="149" t="s">
        <v>983</v>
      </c>
    </row>
    <row r="22" spans="2:2">
      <c r="B22" s="147" t="s">
        <v>984</v>
      </c>
    </row>
    <row r="52" spans="2:2">
      <c r="B52" s="149" t="s">
        <v>985</v>
      </c>
    </row>
    <row r="54" spans="2:2" ht="38.25">
      <c r="B54" s="148" t="s">
        <v>895</v>
      </c>
    </row>
    <row r="93" spans="2:2">
      <c r="B93" s="149" t="s">
        <v>489</v>
      </c>
    </row>
    <row r="95" spans="2:2" ht="25.5">
      <c r="B95" s="148" t="s">
        <v>490</v>
      </c>
    </row>
  </sheetData>
  <phoneticPr fontId="3" type="noConversion"/>
  <hyperlinks>
    <hyperlink ref="A1" location="Copertina!A1" display="Vai alla Copertina"/>
  </hyperlinks>
  <pageMargins left="0.70866141732283472" right="0.70866141732283472" top="0.15748031496062992" bottom="0.15748031496062992" header="0.31496062992125984" footer="0.31496062992125984"/>
  <pageSetup paperSize="9" scale="65" orientation="portrait" r:id="rId1"/>
  <headerFooter alignWithMargins="0"/>
  <drawing r:id="rId2"/>
</worksheet>
</file>

<file path=xl/worksheets/sheet20.xml><?xml version="1.0" encoding="utf-8"?>
<worksheet xmlns="http://schemas.openxmlformats.org/spreadsheetml/2006/main" xmlns:r="http://schemas.openxmlformats.org/officeDocument/2006/relationships">
  <sheetPr codeName="Foglio46"/>
  <dimension ref="A1:C45"/>
  <sheetViews>
    <sheetView showGridLines="0" workbookViewId="0">
      <pane xSplit="1" ySplit="1" topLeftCell="B2" activePane="bottomRight" state="frozen"/>
      <selection activeCell="E44" sqref="E44"/>
      <selection pane="topRight" activeCell="E44" sqref="E44"/>
      <selection pane="bottomLeft" activeCell="E44" sqref="E44"/>
      <selection pane="bottomRight"/>
    </sheetView>
  </sheetViews>
  <sheetFormatPr defaultRowHeight="12.75"/>
  <cols>
    <col min="1" max="1" width="11.42578125" customWidth="1"/>
    <col min="2" max="2" width="101.85546875" customWidth="1"/>
  </cols>
  <sheetData>
    <row r="1" spans="1:2" ht="26.25" thickBot="1">
      <c r="A1" s="4" t="s">
        <v>622</v>
      </c>
      <c r="B1" s="137" t="s">
        <v>955</v>
      </c>
    </row>
    <row r="3" spans="1:2" ht="30">
      <c r="A3" s="278"/>
    </row>
    <row r="7" spans="1:2">
      <c r="A7" s="80"/>
      <c r="B7" s="80"/>
    </row>
    <row r="8" spans="1:2">
      <c r="A8" s="358"/>
      <c r="B8" s="9"/>
    </row>
    <row r="9" spans="1:2">
      <c r="A9" s="358"/>
      <c r="B9" s="9"/>
    </row>
    <row r="10" spans="1:2">
      <c r="A10" s="358"/>
      <c r="B10" s="9"/>
    </row>
    <row r="11" spans="1:2">
      <c r="A11" s="358"/>
      <c r="B11" s="9"/>
    </row>
    <row r="12" spans="1:2">
      <c r="A12" s="358"/>
      <c r="B12" s="9"/>
    </row>
    <row r="13" spans="1:2">
      <c r="A13" s="358"/>
      <c r="B13" s="9"/>
    </row>
    <row r="14" spans="1:2">
      <c r="A14" s="358"/>
      <c r="B14" s="9"/>
    </row>
    <row r="15" spans="1:2">
      <c r="A15" s="9"/>
      <c r="B15" s="9"/>
    </row>
    <row r="16" spans="1:2">
      <c r="A16" s="9"/>
      <c r="B16" s="9"/>
    </row>
    <row r="17" spans="1:2">
      <c r="A17" s="9"/>
      <c r="B17" s="255"/>
    </row>
    <row r="19" spans="1:2">
      <c r="A19" s="27"/>
    </row>
    <row r="21" spans="1:2">
      <c r="A21" s="279"/>
    </row>
    <row r="26" spans="1:2">
      <c r="B26" s="9"/>
    </row>
    <row r="27" spans="1:2">
      <c r="B27" s="9"/>
    </row>
    <row r="28" spans="1:2">
      <c r="B28" s="9"/>
    </row>
    <row r="29" spans="1:2">
      <c r="B29" s="61"/>
    </row>
    <row r="39" spans="2:3">
      <c r="B39" s="9"/>
    </row>
    <row r="40" spans="2:3">
      <c r="B40" s="9"/>
    </row>
    <row r="41" spans="2:3">
      <c r="B41" s="9"/>
    </row>
    <row r="42" spans="2:3">
      <c r="B42" s="142"/>
      <c r="C42" s="80"/>
    </row>
    <row r="43" spans="2:3">
      <c r="B43" s="9"/>
      <c r="C43" s="9"/>
    </row>
    <row r="44" spans="2:3">
      <c r="B44" s="9"/>
      <c r="C44" s="9"/>
    </row>
    <row r="45" spans="2:3">
      <c r="B45" s="9"/>
      <c r="C45" s="9"/>
    </row>
  </sheetData>
  <mergeCells count="1">
    <mergeCell ref="A8:A14"/>
  </mergeCells>
  <phoneticPr fontId="36" type="noConversion"/>
  <hyperlinks>
    <hyperlink ref="A1" location="Copertina!A1" display="Vai alla Copertina"/>
  </hyperlinks>
  <pageMargins left="0.19685039370078741" right="0" top="0.98425196850393704" bottom="0.98425196850393704" header="0.51181102362204722" footer="0.51181102362204722"/>
  <pageSetup paperSize="9" scale="90" orientation="portrait" horizontalDpi="4294967293" verticalDpi="0" r:id="rId1"/>
  <headerFooter alignWithMargins="0">
    <oddHeader>&amp;RPag.: &amp;P di &amp;N</oddHeader>
    <oddFooter>&amp;L&amp;Z  &amp;F</oddFooter>
  </headerFooter>
  <drawing r:id="rId2"/>
</worksheet>
</file>

<file path=xl/worksheets/sheet21.xml><?xml version="1.0" encoding="utf-8"?>
<worksheet xmlns="http://schemas.openxmlformats.org/spreadsheetml/2006/main" xmlns:r="http://schemas.openxmlformats.org/officeDocument/2006/relationships">
  <sheetPr codeName="Foglio13">
    <pageSetUpPr fitToPage="1"/>
  </sheetPr>
  <dimension ref="A1:B46"/>
  <sheetViews>
    <sheetView showGridLines="0" showZeros="0" workbookViewId="0">
      <pane xSplit="1" ySplit="1" topLeftCell="B2" activePane="bottomRight" state="frozen"/>
      <selection activeCell="E44" sqref="E44"/>
      <selection pane="topRight" activeCell="E44" sqref="E44"/>
      <selection pane="bottomLeft" activeCell="E44" sqref="E44"/>
      <selection pane="bottomRight"/>
    </sheetView>
  </sheetViews>
  <sheetFormatPr defaultRowHeight="12.75"/>
  <cols>
    <col min="1" max="1" width="11.85546875" customWidth="1"/>
    <col min="2" max="2" width="80.28515625" customWidth="1"/>
  </cols>
  <sheetData>
    <row r="1" spans="1:2" ht="26.25" thickBot="1">
      <c r="A1" s="4" t="s">
        <v>622</v>
      </c>
      <c r="B1" s="5" t="s">
        <v>93</v>
      </c>
    </row>
    <row r="3" spans="1:2">
      <c r="B3" s="9" t="s">
        <v>94</v>
      </c>
    </row>
    <row r="31" spans="2:2" ht="25.5">
      <c r="B31" s="9" t="s">
        <v>95</v>
      </c>
    </row>
    <row r="46" spans="2:2">
      <c r="B46" s="9" t="s">
        <v>97</v>
      </c>
    </row>
  </sheetData>
  <phoneticPr fontId="36" type="noConversion"/>
  <hyperlinks>
    <hyperlink ref="A1" location="Copertina!A1" display="Vai alla Copertina"/>
  </hyperlinks>
  <printOptions horizontalCentered="1" verticalCentered="1"/>
  <pageMargins left="0.78740157480314965" right="0.78740157480314965" top="0.39370078740157483" bottom="0.98425196850393704" header="0.51181102362204722" footer="0.51181102362204722"/>
  <pageSetup paperSize="9" orientation="landscape" horizontalDpi="4294967293" verticalDpi="0" r:id="rId1"/>
  <headerFooter alignWithMargins="0">
    <oddFooter>&amp;L&amp;Z&amp;F &amp;A</oddFooter>
  </headerFooter>
  <drawing r:id="rId2"/>
</worksheet>
</file>

<file path=xl/worksheets/sheet22.xml><?xml version="1.0" encoding="utf-8"?>
<worksheet xmlns="http://schemas.openxmlformats.org/spreadsheetml/2006/main" xmlns:r="http://schemas.openxmlformats.org/officeDocument/2006/relationships">
  <sheetPr codeName="Foglio11"/>
  <dimension ref="A1:S45"/>
  <sheetViews>
    <sheetView showGridLines="0" showZeros="0" workbookViewId="0">
      <pane xSplit="1" ySplit="1" topLeftCell="B26" activePane="bottomRight" state="frozen"/>
      <selection activeCell="E44" sqref="E44"/>
      <selection pane="topRight" activeCell="E44" sqref="E44"/>
      <selection pane="bottomLeft" activeCell="E44" sqref="E44"/>
      <selection pane="bottomRight"/>
    </sheetView>
  </sheetViews>
  <sheetFormatPr defaultRowHeight="12.75"/>
  <cols>
    <col min="1" max="1" width="11.85546875" customWidth="1"/>
    <col min="2" max="2" width="9.42578125" customWidth="1"/>
    <col min="17" max="17" width="14.85546875" customWidth="1"/>
  </cols>
  <sheetData>
    <row r="1" spans="1:18" ht="26.25" thickBot="1">
      <c r="A1" s="4" t="s">
        <v>622</v>
      </c>
      <c r="B1" s="71" t="s">
        <v>87</v>
      </c>
      <c r="C1" s="72"/>
      <c r="D1" s="72"/>
      <c r="E1" s="72"/>
      <c r="F1" s="72"/>
      <c r="G1" s="72"/>
      <c r="H1" s="72"/>
      <c r="I1" s="72"/>
      <c r="J1" s="72"/>
      <c r="K1" s="72"/>
      <c r="L1" s="72"/>
      <c r="M1" s="72"/>
      <c r="N1" s="72"/>
      <c r="O1" s="72"/>
      <c r="P1" s="72"/>
      <c r="Q1" s="72"/>
    </row>
    <row r="4" spans="1:18">
      <c r="H4" t="s">
        <v>102</v>
      </c>
      <c r="O4" t="s">
        <v>103</v>
      </c>
    </row>
    <row r="5" spans="1:18">
      <c r="B5" t="s">
        <v>927</v>
      </c>
    </row>
    <row r="6" spans="1:18">
      <c r="M6" t="s">
        <v>104</v>
      </c>
    </row>
    <row r="8" spans="1:18">
      <c r="R8" t="s">
        <v>105</v>
      </c>
    </row>
    <row r="9" spans="1:18">
      <c r="R9" t="s">
        <v>106</v>
      </c>
    </row>
    <row r="12" spans="1:18">
      <c r="R12" t="s">
        <v>919</v>
      </c>
    </row>
    <row r="16" spans="1:18">
      <c r="R16" s="246" t="s">
        <v>883</v>
      </c>
    </row>
    <row r="21" spans="18:18">
      <c r="R21" t="s">
        <v>921</v>
      </c>
    </row>
    <row r="27" spans="18:18">
      <c r="R27" t="s">
        <v>920</v>
      </c>
    </row>
    <row r="38" spans="1:19">
      <c r="R38" t="s">
        <v>922</v>
      </c>
    </row>
    <row r="39" spans="1:19">
      <c r="R39" t="s">
        <v>923</v>
      </c>
    </row>
    <row r="41" spans="1:19">
      <c r="C41" s="43" t="s">
        <v>926</v>
      </c>
      <c r="F41" t="s">
        <v>925</v>
      </c>
    </row>
    <row r="42" spans="1:19">
      <c r="D42" t="s">
        <v>928</v>
      </c>
      <c r="L42" t="s">
        <v>924</v>
      </c>
    </row>
    <row r="45" spans="1:19" ht="13.5" thickBot="1">
      <c r="A45" s="36"/>
      <c r="B45" s="36"/>
      <c r="C45" s="36"/>
      <c r="D45" s="36"/>
      <c r="E45" s="36"/>
      <c r="F45" s="36"/>
      <c r="G45" s="36"/>
      <c r="H45" s="36"/>
      <c r="I45" s="36"/>
      <c r="J45" s="36"/>
      <c r="K45" s="36"/>
      <c r="L45" s="36"/>
      <c r="M45" s="36"/>
      <c r="N45" s="36"/>
      <c r="O45" s="36"/>
      <c r="P45" s="36"/>
      <c r="Q45" s="36"/>
      <c r="R45" s="36"/>
      <c r="S45" s="36"/>
    </row>
  </sheetData>
  <phoneticPr fontId="36" type="noConversion"/>
  <hyperlinks>
    <hyperlink ref="A1" location="Copertina!A1" display="Vai alla Copertina"/>
  </hyperlinks>
  <printOptions horizontalCentered="1" verticalCentered="1"/>
  <pageMargins left="0.78740157480314965" right="0.78740157480314965" top="0.39370078740157483" bottom="0.98425196850393704" header="0.51181102362204722" footer="0.51181102362204722"/>
  <pageSetup paperSize="9" orientation="landscape" horizontalDpi="4294967293" verticalDpi="0" r:id="rId1"/>
  <headerFooter alignWithMargins="0">
    <oddFooter>&amp;L&amp;Z&amp;F &amp;A</oddFooter>
  </headerFooter>
  <drawing r:id="rId2"/>
</worksheet>
</file>

<file path=xl/worksheets/sheet23.xml><?xml version="1.0" encoding="utf-8"?>
<worksheet xmlns="http://schemas.openxmlformats.org/spreadsheetml/2006/main" xmlns:r="http://schemas.openxmlformats.org/officeDocument/2006/relationships">
  <sheetPr codeName="Foglio10"/>
  <dimension ref="A1:D30"/>
  <sheetViews>
    <sheetView showGridLines="0" showZeros="0" workbookViewId="0">
      <pane xSplit="1" ySplit="1" topLeftCell="B2" activePane="bottomRight" state="frozen"/>
      <selection activeCell="E44" sqref="E44"/>
      <selection pane="topRight" activeCell="E44" sqref="E44"/>
      <selection pane="bottomLeft" activeCell="E44" sqref="E44"/>
      <selection pane="bottomRight"/>
    </sheetView>
  </sheetViews>
  <sheetFormatPr defaultRowHeight="12.75"/>
  <cols>
    <col min="1" max="1" width="11.28515625" customWidth="1"/>
    <col min="2" max="2" width="45.7109375" customWidth="1"/>
    <col min="3" max="3" width="76.140625" customWidth="1"/>
  </cols>
  <sheetData>
    <row r="1" spans="1:4" ht="25.5">
      <c r="A1" s="4" t="s">
        <v>622</v>
      </c>
      <c r="B1" s="6" t="s">
        <v>623</v>
      </c>
      <c r="C1" s="7"/>
    </row>
    <row r="3" spans="1:4">
      <c r="B3" t="s">
        <v>624</v>
      </c>
    </row>
    <row r="4" spans="1:4">
      <c r="B4" s="3" t="s">
        <v>625</v>
      </c>
      <c r="C4" s="3"/>
      <c r="D4" s="3">
        <f ca="1">CELL("col",C4)</f>
        <v>3</v>
      </c>
    </row>
    <row r="5" spans="1:4">
      <c r="B5" s="3" t="s">
        <v>626</v>
      </c>
      <c r="C5" s="3">
        <v>123</v>
      </c>
      <c r="D5" s="3">
        <f ca="1">CELL("colore",C5)</f>
        <v>0</v>
      </c>
    </row>
    <row r="6" spans="1:4">
      <c r="B6" s="3" t="s">
        <v>627</v>
      </c>
      <c r="C6" s="3" t="s">
        <v>628</v>
      </c>
    </row>
    <row r="7" spans="1:4">
      <c r="B7" s="3" t="s">
        <v>88</v>
      </c>
      <c r="C7" s="8">
        <f ca="1">TODAY()</f>
        <v>42866</v>
      </c>
    </row>
    <row r="8" spans="1:4">
      <c r="B8" s="3" t="s">
        <v>89</v>
      </c>
      <c r="C8" s="8" t="str">
        <f>B1</f>
        <v>CELLA - CONTENUTI - FORMATI</v>
      </c>
    </row>
    <row r="10" spans="1:4">
      <c r="B10" t="s">
        <v>629</v>
      </c>
    </row>
    <row r="11" spans="1:4">
      <c r="B11" t="s">
        <v>630</v>
      </c>
    </row>
    <row r="12" spans="1:4" ht="51">
      <c r="B12" s="9" t="s">
        <v>631</v>
      </c>
    </row>
    <row r="14" spans="1:4">
      <c r="B14" s="10" t="s">
        <v>632</v>
      </c>
      <c r="C14" s="10" t="s">
        <v>633</v>
      </c>
    </row>
    <row r="15" spans="1:4">
      <c r="B15" s="11">
        <v>40649</v>
      </c>
      <c r="C15" s="11" t="s">
        <v>634</v>
      </c>
    </row>
    <row r="16" spans="1:4">
      <c r="B16" s="11" t="s">
        <v>635</v>
      </c>
      <c r="C16" s="11" t="s">
        <v>636</v>
      </c>
    </row>
    <row r="17" spans="2:3">
      <c r="B17" s="12">
        <v>40649</v>
      </c>
      <c r="C17" s="11" t="s">
        <v>637</v>
      </c>
    </row>
    <row r="18" spans="2:3">
      <c r="B18" s="13">
        <v>40649</v>
      </c>
      <c r="C18" s="11" t="s">
        <v>646</v>
      </c>
    </row>
    <row r="19" spans="2:3">
      <c r="B19" s="14">
        <v>40649</v>
      </c>
      <c r="C19" s="11" t="s">
        <v>647</v>
      </c>
    </row>
    <row r="20" spans="2:3">
      <c r="B20" s="15">
        <v>40649</v>
      </c>
      <c r="C20" s="11" t="s">
        <v>648</v>
      </c>
    </row>
    <row r="21" spans="2:3">
      <c r="B21" s="16">
        <v>40649</v>
      </c>
      <c r="C21" s="11" t="s">
        <v>649</v>
      </c>
    </row>
    <row r="22" spans="2:3">
      <c r="B22" s="17">
        <v>40649</v>
      </c>
      <c r="C22" s="11" t="s">
        <v>638</v>
      </c>
    </row>
    <row r="23" spans="2:3" ht="25.5">
      <c r="B23" s="18">
        <v>-40649</v>
      </c>
      <c r="C23" s="11" t="s">
        <v>639</v>
      </c>
    </row>
    <row r="24" spans="2:3">
      <c r="B24" s="19" t="s">
        <v>640</v>
      </c>
      <c r="C24" s="19"/>
    </row>
    <row r="25" spans="2:3" ht="36">
      <c r="B25" s="20" t="s">
        <v>641</v>
      </c>
      <c r="C25" s="11" t="s">
        <v>642</v>
      </c>
    </row>
    <row r="26" spans="2:3">
      <c r="B26" s="21">
        <f ca="1">NOW()</f>
        <v>42866.936132870367</v>
      </c>
      <c r="C26" s="11" t="s">
        <v>643</v>
      </c>
    </row>
    <row r="27" spans="2:3">
      <c r="B27" s="22">
        <f ca="1">NOW()</f>
        <v>42866.936132870367</v>
      </c>
      <c r="C27" s="11" t="s">
        <v>644</v>
      </c>
    </row>
    <row r="28" spans="2:3">
      <c r="B28" s="11" t="s">
        <v>645</v>
      </c>
      <c r="C28" s="11"/>
    </row>
    <row r="29" spans="2:3">
      <c r="B29" s="11"/>
      <c r="C29" s="11"/>
    </row>
    <row r="30" spans="2:3">
      <c r="B30" s="11"/>
      <c r="C30" s="11"/>
    </row>
  </sheetData>
  <phoneticPr fontId="36" type="noConversion"/>
  <hyperlinks>
    <hyperlink ref="A1" location="Copertina!A1" display="Vai alla Copertina"/>
  </hyperlinks>
  <pageMargins left="0.59055118110236227" right="0.39370078740157483" top="0.98425196850393704" bottom="0.98425196850393704" header="0.51181102362204722" footer="0.51181102362204722"/>
  <pageSetup paperSize="9" orientation="landscape" horizontalDpi="4294967293" verticalDpi="0" r:id="rId1"/>
  <headerFooter alignWithMargins="0">
    <oddFooter>&amp;L&amp;Z  &amp;F</oddFooter>
  </headerFooter>
</worksheet>
</file>

<file path=xl/worksheets/sheet24.xml><?xml version="1.0" encoding="utf-8"?>
<worksheet xmlns="http://schemas.openxmlformats.org/spreadsheetml/2006/main" xmlns:r="http://schemas.openxmlformats.org/officeDocument/2006/relationships">
  <sheetPr codeName="Foglio18"/>
  <dimension ref="A1:C196"/>
  <sheetViews>
    <sheetView showGridLines="0" showZeros="0" workbookViewId="0">
      <pane xSplit="1" ySplit="1" topLeftCell="B2" activePane="bottomRight" state="frozen"/>
      <selection activeCell="E44" sqref="E44"/>
      <selection pane="topRight" activeCell="E44" sqref="E44"/>
      <selection pane="bottomLeft" activeCell="E44" sqref="E44"/>
      <selection pane="bottomRight" activeCell="E44" sqref="E44"/>
    </sheetView>
  </sheetViews>
  <sheetFormatPr defaultRowHeight="12.75"/>
  <cols>
    <col min="1" max="1" width="10.85546875" customWidth="1"/>
    <col min="2" max="2" width="98.42578125" customWidth="1"/>
  </cols>
  <sheetData>
    <row r="1" spans="1:2" ht="26.25" thickBot="1">
      <c r="A1" s="4" t="s">
        <v>622</v>
      </c>
      <c r="B1" s="58" t="s">
        <v>473</v>
      </c>
    </row>
    <row r="3" spans="1:2" ht="38.25">
      <c r="B3" s="9" t="s">
        <v>455</v>
      </c>
    </row>
    <row r="4" spans="1:2">
      <c r="B4" s="9" t="s">
        <v>1063</v>
      </c>
    </row>
    <row r="5" spans="1:2">
      <c r="B5" s="9"/>
    </row>
    <row r="6" spans="1:2">
      <c r="B6" s="9"/>
    </row>
    <row r="7" spans="1:2">
      <c r="B7" s="9"/>
    </row>
    <row r="8" spans="1:2">
      <c r="B8" s="9"/>
    </row>
    <row r="9" spans="1:2">
      <c r="B9" s="9"/>
    </row>
    <row r="10" spans="1:2">
      <c r="B10" s="9"/>
    </row>
    <row r="11" spans="1:2">
      <c r="B11" s="9"/>
    </row>
    <row r="12" spans="1:2">
      <c r="B12" s="9"/>
    </row>
    <row r="13" spans="1:2">
      <c r="B13" s="9"/>
    </row>
    <row r="14" spans="1:2">
      <c r="B14" s="9"/>
    </row>
    <row r="15" spans="1:2">
      <c r="B15" s="9"/>
    </row>
    <row r="16" spans="1:2">
      <c r="B16" s="9"/>
    </row>
    <row r="17" spans="2:2">
      <c r="B17" s="9"/>
    </row>
    <row r="18" spans="2:2">
      <c r="B18" s="9"/>
    </row>
    <row r="19" spans="2:2">
      <c r="B19" s="9"/>
    </row>
    <row r="20" spans="2:2">
      <c r="B20" s="9"/>
    </row>
    <row r="21" spans="2:2">
      <c r="B21" s="9"/>
    </row>
    <row r="22" spans="2:2">
      <c r="B22" s="9"/>
    </row>
    <row r="23" spans="2:2">
      <c r="B23" s="9"/>
    </row>
    <row r="24" spans="2:2">
      <c r="B24" s="9"/>
    </row>
    <row r="25" spans="2:2">
      <c r="B25" s="9"/>
    </row>
    <row r="26" spans="2:2">
      <c r="B26" s="9"/>
    </row>
    <row r="27" spans="2:2">
      <c r="B27" s="9"/>
    </row>
    <row r="28" spans="2:2">
      <c r="B28" s="9"/>
    </row>
    <row r="29" spans="2:2">
      <c r="B29" s="9"/>
    </row>
    <row r="30" spans="2:2">
      <c r="B30" s="9"/>
    </row>
    <row r="31" spans="2:2">
      <c r="B31" s="9"/>
    </row>
    <row r="32" spans="2:2">
      <c r="B32" s="9"/>
    </row>
    <row r="33" spans="2:2">
      <c r="B33" s="9"/>
    </row>
    <row r="34" spans="2:2">
      <c r="B34" s="9"/>
    </row>
    <row r="35" spans="2:2">
      <c r="B35" s="9"/>
    </row>
    <row r="36" spans="2:2">
      <c r="B36" s="9"/>
    </row>
    <row r="37" spans="2:2">
      <c r="B37" s="9"/>
    </row>
    <row r="38" spans="2:2">
      <c r="B38" s="9"/>
    </row>
    <row r="39" spans="2:2">
      <c r="B39" s="9"/>
    </row>
    <row r="40" spans="2:2">
      <c r="B40" s="9"/>
    </row>
    <row r="41" spans="2:2">
      <c r="B41" s="9" t="s">
        <v>1065</v>
      </c>
    </row>
    <row r="42" spans="2:2">
      <c r="B42" s="9"/>
    </row>
    <row r="43" spans="2:2">
      <c r="B43" t="s">
        <v>1064</v>
      </c>
    </row>
    <row r="44" spans="2:2">
      <c r="B44" s="27"/>
    </row>
    <row r="46" spans="2:2" ht="18">
      <c r="B46" s="136"/>
    </row>
    <row r="48" spans="2:2">
      <c r="B48" s="9"/>
    </row>
    <row r="50" spans="2:2">
      <c r="B50" s="27"/>
    </row>
    <row r="73" spans="2:2">
      <c r="B73" t="s">
        <v>474</v>
      </c>
    </row>
    <row r="101" spans="2:3">
      <c r="B101" s="9"/>
    </row>
    <row r="102" spans="2:3">
      <c r="B102" s="9"/>
    </row>
    <row r="103" spans="2:3">
      <c r="B103" s="9"/>
    </row>
    <row r="104" spans="2:3">
      <c r="B104" t="s">
        <v>475</v>
      </c>
      <c r="C104" s="80"/>
    </row>
    <row r="105" spans="2:3">
      <c r="B105" s="9"/>
      <c r="C105" s="9"/>
    </row>
    <row r="106" spans="2:3">
      <c r="B106" s="9"/>
      <c r="C106" s="9"/>
    </row>
    <row r="107" spans="2:3">
      <c r="B107" s="9"/>
      <c r="C107" s="9"/>
    </row>
    <row r="135" spans="2:2">
      <c r="B135" t="s">
        <v>476</v>
      </c>
    </row>
    <row r="165" spans="2:2">
      <c r="B165" t="s">
        <v>1066</v>
      </c>
    </row>
    <row r="196" spans="2:2">
      <c r="B196" t="s">
        <v>477</v>
      </c>
    </row>
  </sheetData>
  <phoneticPr fontId="36" type="noConversion"/>
  <hyperlinks>
    <hyperlink ref="A1" location="Copertina!A1" display="Vai alla Copertina"/>
  </hyperlinks>
  <pageMargins left="0.19685039370078741" right="0" top="0.98425196850393704" bottom="0.98425196850393704" header="0.51181102362204722" footer="0.51181102362204722"/>
  <pageSetup paperSize="9" scale="90" orientation="portrait" horizontalDpi="4294967293" verticalDpi="0" r:id="rId1"/>
  <headerFooter alignWithMargins="0">
    <oddHeader>&amp;RPag.: &amp;P di &amp;N</oddHeader>
    <oddFooter>&amp;L&amp;Z  &amp;F</oddFooter>
  </headerFooter>
  <drawing r:id="rId2"/>
</worksheet>
</file>

<file path=xl/worksheets/sheet25.xml><?xml version="1.0" encoding="utf-8"?>
<worksheet xmlns="http://schemas.openxmlformats.org/spreadsheetml/2006/main" xmlns:r="http://schemas.openxmlformats.org/officeDocument/2006/relationships">
  <sheetPr codeName="Foglio25"/>
  <dimension ref="A1:C132"/>
  <sheetViews>
    <sheetView showGridLines="0" workbookViewId="0">
      <pane xSplit="1" ySplit="1" topLeftCell="B2" activePane="bottomRight" state="frozen"/>
      <selection activeCell="E44" sqref="E44"/>
      <selection pane="topRight" activeCell="E44" sqref="E44"/>
      <selection pane="bottomLeft" activeCell="E44" sqref="E44"/>
      <selection pane="bottomRight"/>
    </sheetView>
  </sheetViews>
  <sheetFormatPr defaultRowHeight="12.75"/>
  <cols>
    <col min="1" max="1" width="11.42578125" customWidth="1"/>
    <col min="2" max="2" width="98.42578125" customWidth="1"/>
  </cols>
  <sheetData>
    <row r="1" spans="1:2" ht="26.25" thickBot="1">
      <c r="A1" s="4" t="s">
        <v>622</v>
      </c>
      <c r="B1" s="58" t="s">
        <v>335</v>
      </c>
    </row>
    <row r="3" spans="1:2" ht="25.5">
      <c r="B3" s="9" t="s">
        <v>497</v>
      </c>
    </row>
    <row r="4" spans="1:2">
      <c r="B4" s="9" t="s">
        <v>1022</v>
      </c>
    </row>
    <row r="5" spans="1:2">
      <c r="B5" s="9"/>
    </row>
    <row r="6" spans="1:2" ht="25.5">
      <c r="B6" s="9" t="s">
        <v>498</v>
      </c>
    </row>
    <row r="7" spans="1:2">
      <c r="B7" s="9"/>
    </row>
    <row r="8" spans="1:2">
      <c r="B8" s="9"/>
    </row>
    <row r="9" spans="1:2">
      <c r="B9" s="9"/>
    </row>
    <row r="10" spans="1:2">
      <c r="B10" s="9"/>
    </row>
    <row r="11" spans="1:2">
      <c r="B11" s="9"/>
    </row>
    <row r="12" spans="1:2">
      <c r="B12" s="9"/>
    </row>
    <row r="13" spans="1:2">
      <c r="B13" s="9"/>
    </row>
    <row r="14" spans="1:2">
      <c r="B14" s="9"/>
    </row>
    <row r="15" spans="1:2">
      <c r="B15" s="9"/>
    </row>
    <row r="16" spans="1:2">
      <c r="B16" s="9"/>
    </row>
    <row r="17" spans="2:2">
      <c r="B17" s="9"/>
    </row>
    <row r="18" spans="2:2">
      <c r="B18" s="9"/>
    </row>
    <row r="19" spans="2:2">
      <c r="B19" s="9"/>
    </row>
    <row r="20" spans="2:2">
      <c r="B20" s="9"/>
    </row>
    <row r="21" spans="2:2">
      <c r="B21" s="9"/>
    </row>
    <row r="22" spans="2:2">
      <c r="B22" s="9"/>
    </row>
    <row r="23" spans="2:2">
      <c r="B23" s="9"/>
    </row>
    <row r="24" spans="2:2">
      <c r="B24" s="9"/>
    </row>
    <row r="25" spans="2:2">
      <c r="B25" s="9"/>
    </row>
    <row r="26" spans="2:2">
      <c r="B26" s="9"/>
    </row>
    <row r="27" spans="2:2">
      <c r="B27" s="9"/>
    </row>
    <row r="28" spans="2:2">
      <c r="B28" s="9"/>
    </row>
    <row r="29" spans="2:2">
      <c r="B29" s="9"/>
    </row>
    <row r="30" spans="2:2">
      <c r="B30" s="9"/>
    </row>
    <row r="31" spans="2:2">
      <c r="B31" s="9"/>
    </row>
    <row r="32" spans="2:2">
      <c r="B32" s="9"/>
    </row>
    <row r="33" spans="2:2">
      <c r="B33" s="9"/>
    </row>
    <row r="34" spans="2:2">
      <c r="B34" s="9"/>
    </row>
    <row r="35" spans="2:2">
      <c r="B35" s="9"/>
    </row>
    <row r="36" spans="2:2">
      <c r="B36" s="9"/>
    </row>
    <row r="37" spans="2:2">
      <c r="B37" s="9"/>
    </row>
    <row r="38" spans="2:2">
      <c r="B38" s="9"/>
    </row>
    <row r="39" spans="2:2">
      <c r="B39" s="9"/>
    </row>
    <row r="40" spans="2:2">
      <c r="B40" s="9"/>
    </row>
    <row r="41" spans="2:2">
      <c r="B41" s="9"/>
    </row>
    <row r="42" spans="2:2">
      <c r="B42" s="9"/>
    </row>
    <row r="43" spans="2:2">
      <c r="B43" s="9"/>
    </row>
    <row r="44" spans="2:2">
      <c r="B44" s="9"/>
    </row>
    <row r="45" spans="2:2">
      <c r="B45" s="9"/>
    </row>
    <row r="46" spans="2:2">
      <c r="B46" s="9"/>
    </row>
    <row r="47" spans="2:2">
      <c r="B47" s="9"/>
    </row>
    <row r="48" spans="2:2">
      <c r="B48" s="9"/>
    </row>
    <row r="49" spans="2:2">
      <c r="B49" s="9"/>
    </row>
    <row r="50" spans="2:2">
      <c r="B50" s="9"/>
    </row>
    <row r="51" spans="2:2">
      <c r="B51" s="9"/>
    </row>
    <row r="52" spans="2:2">
      <c r="B52" s="9"/>
    </row>
    <row r="53" spans="2:2">
      <c r="B53" s="9"/>
    </row>
    <row r="54" spans="2:2">
      <c r="B54" s="9"/>
    </row>
    <row r="55" spans="2:2">
      <c r="B55" s="9"/>
    </row>
    <row r="56" spans="2:2" ht="25.5">
      <c r="B56" s="9" t="s">
        <v>500</v>
      </c>
    </row>
    <row r="57" spans="2:2">
      <c r="B57" s="9"/>
    </row>
    <row r="58" spans="2:2">
      <c r="B58" s="9"/>
    </row>
    <row r="59" spans="2:2">
      <c r="B59" s="9"/>
    </row>
    <row r="60" spans="2:2">
      <c r="B60" s="9"/>
    </row>
    <row r="61" spans="2:2">
      <c r="B61" s="9"/>
    </row>
    <row r="62" spans="2:2">
      <c r="B62" s="9"/>
    </row>
    <row r="63" spans="2:2">
      <c r="B63" s="9"/>
    </row>
    <row r="64" spans="2:2">
      <c r="B64" s="9"/>
    </row>
    <row r="65" spans="2:2">
      <c r="B65" s="9"/>
    </row>
    <row r="66" spans="2:2">
      <c r="B66" s="9"/>
    </row>
    <row r="67" spans="2:2">
      <c r="B67" s="9"/>
    </row>
    <row r="68" spans="2:2">
      <c r="B68" s="9"/>
    </row>
    <row r="69" spans="2:2">
      <c r="B69" s="9"/>
    </row>
    <row r="70" spans="2:2">
      <c r="B70" s="9"/>
    </row>
    <row r="71" spans="2:2">
      <c r="B71" s="9"/>
    </row>
    <row r="72" spans="2:2">
      <c r="B72" s="9"/>
    </row>
    <row r="73" spans="2:2">
      <c r="B73" s="9"/>
    </row>
    <row r="74" spans="2:2">
      <c r="B74" s="9"/>
    </row>
    <row r="75" spans="2:2">
      <c r="B75" s="9"/>
    </row>
    <row r="76" spans="2:2">
      <c r="B76" s="9"/>
    </row>
    <row r="77" spans="2:2">
      <c r="B77" s="9"/>
    </row>
    <row r="78" spans="2:2">
      <c r="B78" s="9"/>
    </row>
    <row r="79" spans="2:2">
      <c r="B79" s="9"/>
    </row>
    <row r="80" spans="2:2">
      <c r="B80" s="9"/>
    </row>
    <row r="81" spans="2:2">
      <c r="B81" s="9"/>
    </row>
    <row r="82" spans="2:2">
      <c r="B82" s="9"/>
    </row>
    <row r="83" spans="2:2">
      <c r="B83" s="9"/>
    </row>
    <row r="84" spans="2:2">
      <c r="B84" s="9"/>
    </row>
    <row r="85" spans="2:2">
      <c r="B85" s="9"/>
    </row>
    <row r="86" spans="2:2">
      <c r="B86" s="9"/>
    </row>
    <row r="87" spans="2:2">
      <c r="B87" s="9"/>
    </row>
    <row r="88" spans="2:2">
      <c r="B88" s="9"/>
    </row>
    <row r="89" spans="2:2" ht="13.5" thickBot="1">
      <c r="B89" s="9"/>
    </row>
    <row r="90" spans="2:2" ht="24" thickBot="1">
      <c r="B90" s="58" t="s">
        <v>499</v>
      </c>
    </row>
    <row r="91" spans="2:2">
      <c r="B91" s="9"/>
    </row>
    <row r="92" spans="2:2" ht="25.5">
      <c r="B92" s="9" t="s">
        <v>337</v>
      </c>
    </row>
    <row r="94" spans="2:2">
      <c r="B94" s="27"/>
    </row>
    <row r="96" spans="2:2" ht="18">
      <c r="B96" s="136"/>
    </row>
    <row r="98" spans="2:2">
      <c r="B98" s="9"/>
    </row>
    <row r="99" spans="2:2">
      <c r="B99" t="s">
        <v>336</v>
      </c>
    </row>
    <row r="100" spans="2:2">
      <c r="B100" s="27"/>
    </row>
    <row r="125" spans="2:2">
      <c r="B125" t="s">
        <v>338</v>
      </c>
    </row>
    <row r="126" spans="2:2">
      <c r="B126" s="9"/>
    </row>
    <row r="127" spans="2:2">
      <c r="B127" s="9"/>
    </row>
    <row r="128" spans="2:2">
      <c r="B128" s="9"/>
    </row>
    <row r="129" spans="2:3">
      <c r="B129" s="80"/>
      <c r="C129" s="80"/>
    </row>
    <row r="130" spans="2:3">
      <c r="B130" s="9"/>
      <c r="C130" s="9"/>
    </row>
    <row r="131" spans="2:3">
      <c r="B131" s="9"/>
      <c r="C131" s="9"/>
    </row>
    <row r="132" spans="2:3">
      <c r="B132" s="9"/>
      <c r="C132" s="9"/>
    </row>
  </sheetData>
  <phoneticPr fontId="36" type="noConversion"/>
  <hyperlinks>
    <hyperlink ref="A1" location="Copertina!A1" display="Vai alla Copertina"/>
  </hyperlinks>
  <pageMargins left="0.19685039370078741" right="0" top="0.98425196850393704" bottom="0.98425196850393704" header="0.51181102362204722" footer="0.51181102362204722"/>
  <pageSetup paperSize="9" scale="80" orientation="landscape" horizontalDpi="4294967293" verticalDpi="0" r:id="rId1"/>
  <headerFooter alignWithMargins="0">
    <oddHeader>&amp;RPag.: &amp;P di &amp;N</oddHeader>
    <oddFooter>&amp;L&amp;Z  &amp;F</oddFooter>
  </headerFooter>
  <drawing r:id="rId2"/>
</worksheet>
</file>

<file path=xl/worksheets/sheet26.xml><?xml version="1.0" encoding="utf-8"?>
<worksheet xmlns="http://schemas.openxmlformats.org/spreadsheetml/2006/main" xmlns:r="http://schemas.openxmlformats.org/officeDocument/2006/relationships">
  <sheetPr codeName="Foglio45"/>
  <dimension ref="A1:C60"/>
  <sheetViews>
    <sheetView showGridLines="0" workbookViewId="0">
      <pane xSplit="1" ySplit="1" topLeftCell="B2" activePane="bottomRight" state="frozen"/>
      <selection activeCell="E44" sqref="E44"/>
      <selection pane="topRight" activeCell="E44" sqref="E44"/>
      <selection pane="bottomLeft" activeCell="E44" sqref="E44"/>
      <selection pane="bottomRight"/>
    </sheetView>
  </sheetViews>
  <sheetFormatPr defaultRowHeight="12.75"/>
  <cols>
    <col min="1" max="1" width="11.42578125" customWidth="1"/>
    <col min="2" max="2" width="101.85546875" customWidth="1"/>
  </cols>
  <sheetData>
    <row r="1" spans="1:2" ht="26.25" thickBot="1">
      <c r="A1" s="4" t="s">
        <v>622</v>
      </c>
      <c r="B1" s="137" t="s">
        <v>1026</v>
      </c>
    </row>
    <row r="3" spans="1:2" ht="17.25">
      <c r="B3" s="205" t="s">
        <v>1027</v>
      </c>
    </row>
    <row r="5" spans="1:2" ht="38.25">
      <c r="B5" s="9" t="s">
        <v>694</v>
      </c>
    </row>
    <row r="14" spans="1:2">
      <c r="B14" s="134"/>
    </row>
    <row r="15" spans="1:2">
      <c r="B15" s="135" t="s">
        <v>1028</v>
      </c>
    </row>
    <row r="16" spans="1:2">
      <c r="B16" s="135"/>
    </row>
    <row r="17" spans="2:2" ht="25.5">
      <c r="B17" s="138" t="s">
        <v>1029</v>
      </c>
    </row>
    <row r="18" spans="2:2">
      <c r="B18" s="135"/>
    </row>
    <row r="19" spans="2:2">
      <c r="B19" s="138" t="s">
        <v>1030</v>
      </c>
    </row>
    <row r="20" spans="2:2">
      <c r="B20" s="135"/>
    </row>
    <row r="21" spans="2:2" ht="25.5">
      <c r="B21" s="138" t="s">
        <v>1031</v>
      </c>
    </row>
    <row r="22" spans="2:2">
      <c r="B22" s="135"/>
    </row>
    <row r="23" spans="2:2">
      <c r="B23" s="135" t="s">
        <v>1032</v>
      </c>
    </row>
    <row r="24" spans="2:2">
      <c r="B24" s="9"/>
    </row>
    <row r="25" spans="2:2">
      <c r="B25" s="9"/>
    </row>
    <row r="26" spans="2:2">
      <c r="B26" s="9" t="s">
        <v>1034</v>
      </c>
    </row>
    <row r="27" spans="2:2">
      <c r="B27" s="9" t="s">
        <v>1033</v>
      </c>
    </row>
    <row r="28" spans="2:2">
      <c r="B28" s="9"/>
    </row>
    <row r="29" spans="2:2">
      <c r="B29" s="9"/>
    </row>
    <row r="30" spans="2:2">
      <c r="B30" s="9"/>
    </row>
    <row r="31" spans="2:2">
      <c r="B31" s="61"/>
    </row>
    <row r="41" spans="2:3">
      <c r="B41" s="9"/>
    </row>
    <row r="42" spans="2:3">
      <c r="B42" s="9"/>
    </row>
    <row r="43" spans="2:3">
      <c r="B43" s="9"/>
    </row>
    <row r="44" spans="2:3">
      <c r="B44" s="142"/>
      <c r="C44" s="80"/>
    </row>
    <row r="45" spans="2:3">
      <c r="B45" s="9"/>
      <c r="C45" s="9"/>
    </row>
    <row r="46" spans="2:3">
      <c r="B46" s="9"/>
      <c r="C46" s="9"/>
    </row>
    <row r="47" spans="2:3">
      <c r="B47" s="9"/>
      <c r="C47" s="9"/>
    </row>
    <row r="60" spans="2:2">
      <c r="B60" t="s">
        <v>568</v>
      </c>
    </row>
  </sheetData>
  <phoneticPr fontId="36" type="noConversion"/>
  <hyperlinks>
    <hyperlink ref="A1" location="Copertina!A1" display="Vai alla Copertina"/>
  </hyperlinks>
  <pageMargins left="0.19685039370078741" right="0" top="0.98425196850393704" bottom="0.98425196850393704" header="0.51181102362204722" footer="0.51181102362204722"/>
  <pageSetup paperSize="9" scale="90" orientation="portrait" horizontalDpi="4294967293" verticalDpi="0" r:id="rId1"/>
  <headerFooter alignWithMargins="0">
    <oddHeader>&amp;RPag.: &amp;P di &amp;N</oddHeader>
    <oddFooter>&amp;L&amp;Z  &amp;F</oddFooter>
  </headerFooter>
  <drawing r:id="rId2"/>
</worksheet>
</file>

<file path=xl/worksheets/sheet27.xml><?xml version="1.0" encoding="utf-8"?>
<worksheet xmlns="http://schemas.openxmlformats.org/spreadsheetml/2006/main" xmlns:r="http://schemas.openxmlformats.org/officeDocument/2006/relationships">
  <sheetPr codeName="Foglio26">
    <pageSetUpPr fitToPage="1"/>
  </sheetPr>
  <dimension ref="A1:C166"/>
  <sheetViews>
    <sheetView showGridLines="0" showZeros="0" workbookViewId="0">
      <pane xSplit="1" ySplit="2" topLeftCell="B3" activePane="bottomRight" state="frozen"/>
      <selection activeCell="E44" sqref="E44"/>
      <selection pane="topRight" activeCell="E44" sqref="E44"/>
      <selection pane="bottomLeft" activeCell="E44" sqref="E44"/>
      <selection pane="bottomRight" activeCell="C2" sqref="C2"/>
    </sheetView>
  </sheetViews>
  <sheetFormatPr defaultRowHeight="12.75"/>
  <cols>
    <col min="1" max="1" width="14.140625" customWidth="1"/>
    <col min="2" max="2" width="37.28515625" customWidth="1"/>
    <col min="3" max="3" width="61.7109375" customWidth="1"/>
  </cols>
  <sheetData>
    <row r="1" spans="1:3" ht="26.25" thickBot="1">
      <c r="A1" s="187" t="s">
        <v>622</v>
      </c>
      <c r="B1" s="343" t="s">
        <v>15</v>
      </c>
      <c r="C1" s="344"/>
    </row>
    <row r="2" spans="1:3" ht="20.25">
      <c r="A2" s="29"/>
      <c r="B2" s="348" t="s">
        <v>971</v>
      </c>
      <c r="C2" s="347" t="s">
        <v>2532</v>
      </c>
    </row>
    <row r="4" spans="1:3" ht="18">
      <c r="A4" s="43"/>
      <c r="B4" s="74" t="s">
        <v>16</v>
      </c>
      <c r="C4" s="74" t="s">
        <v>17</v>
      </c>
    </row>
    <row r="5" spans="1:3" ht="15.75">
      <c r="B5" s="75" t="s">
        <v>437</v>
      </c>
      <c r="C5" s="76" t="s">
        <v>438</v>
      </c>
    </row>
    <row r="6" spans="1:3" ht="25.5">
      <c r="B6" s="75" t="s">
        <v>18</v>
      </c>
      <c r="C6" s="11" t="s">
        <v>19</v>
      </c>
    </row>
    <row r="7" spans="1:3" ht="25.5">
      <c r="B7" s="75" t="s">
        <v>20</v>
      </c>
      <c r="C7" s="345" t="s">
        <v>2533</v>
      </c>
    </row>
    <row r="8" spans="1:3" ht="15.75">
      <c r="B8" s="75" t="s">
        <v>21</v>
      </c>
      <c r="C8" s="76" t="s">
        <v>22</v>
      </c>
    </row>
    <row r="9" spans="1:3" ht="15.75">
      <c r="B9" s="75" t="s">
        <v>930</v>
      </c>
      <c r="C9" s="76" t="s">
        <v>1094</v>
      </c>
    </row>
    <row r="10" spans="1:3" ht="15.75">
      <c r="B10" s="75" t="s">
        <v>931</v>
      </c>
      <c r="C10" s="76" t="s">
        <v>23</v>
      </c>
    </row>
    <row r="11" spans="1:3" ht="15.75">
      <c r="B11" s="75" t="s">
        <v>24</v>
      </c>
      <c r="C11" s="76" t="s">
        <v>25</v>
      </c>
    </row>
    <row r="12" spans="1:3" ht="15.75">
      <c r="B12" s="75" t="s">
        <v>26</v>
      </c>
      <c r="C12" s="76" t="s">
        <v>60</v>
      </c>
    </row>
    <row r="13" spans="1:3" ht="15.75">
      <c r="B13" s="75" t="s">
        <v>2534</v>
      </c>
      <c r="C13" s="346" t="s">
        <v>2535</v>
      </c>
    </row>
    <row r="14" spans="1:3" ht="15.75">
      <c r="B14" s="77" t="s">
        <v>27</v>
      </c>
      <c r="C14" s="78" t="s">
        <v>28</v>
      </c>
    </row>
    <row r="15" spans="1:3" ht="15.75">
      <c r="B15" s="77" t="s">
        <v>29</v>
      </c>
      <c r="C15" s="78" t="s">
        <v>30</v>
      </c>
    </row>
    <row r="16" spans="1:3" ht="15.75">
      <c r="B16" s="77" t="s">
        <v>31</v>
      </c>
      <c r="C16" s="78" t="s">
        <v>980</v>
      </c>
    </row>
    <row r="17" spans="2:3" ht="15.75">
      <c r="B17" s="75" t="s">
        <v>32</v>
      </c>
      <c r="C17" s="76" t="s">
        <v>33</v>
      </c>
    </row>
    <row r="18" spans="2:3" ht="15.75">
      <c r="B18" s="75" t="s">
        <v>34</v>
      </c>
      <c r="C18" s="76" t="s">
        <v>35</v>
      </c>
    </row>
    <row r="19" spans="2:3" ht="15.75">
      <c r="B19" s="77" t="s">
        <v>36</v>
      </c>
      <c r="C19" s="78" t="s">
        <v>37</v>
      </c>
    </row>
    <row r="20" spans="2:3" ht="15.75">
      <c r="B20" s="75" t="s">
        <v>978</v>
      </c>
      <c r="C20" s="76" t="s">
        <v>979</v>
      </c>
    </row>
    <row r="21" spans="2:3" ht="15.75">
      <c r="B21" s="75" t="s">
        <v>916</v>
      </c>
      <c r="C21" s="76" t="s">
        <v>917</v>
      </c>
    </row>
    <row r="22" spans="2:3" ht="15.75">
      <c r="B22" s="75" t="s">
        <v>915</v>
      </c>
      <c r="C22" s="11" t="s">
        <v>38</v>
      </c>
    </row>
    <row r="23" spans="2:3" ht="15.75">
      <c r="B23" s="75" t="s">
        <v>39</v>
      </c>
      <c r="C23" s="76" t="s">
        <v>932</v>
      </c>
    </row>
    <row r="24" spans="2:3" ht="15.75">
      <c r="B24" s="75" t="s">
        <v>40</v>
      </c>
      <c r="C24" s="76" t="s">
        <v>41</v>
      </c>
    </row>
    <row r="25" spans="2:3" ht="25.5">
      <c r="B25" s="75" t="s">
        <v>42</v>
      </c>
      <c r="C25" s="11" t="s">
        <v>436</v>
      </c>
    </row>
    <row r="26" spans="2:3" ht="15.75">
      <c r="B26" s="77" t="s">
        <v>43</v>
      </c>
      <c r="C26" s="78" t="s">
        <v>44</v>
      </c>
    </row>
    <row r="27" spans="2:3" ht="15.75">
      <c r="B27" s="77" t="s">
        <v>45</v>
      </c>
      <c r="C27" s="78" t="s">
        <v>46</v>
      </c>
    </row>
    <row r="28" spans="2:3" ht="15.75">
      <c r="B28" s="75" t="s">
        <v>47</v>
      </c>
      <c r="C28" s="76" t="s">
        <v>933</v>
      </c>
    </row>
    <row r="29" spans="2:3" ht="15.75">
      <c r="B29" s="77" t="s">
        <v>48</v>
      </c>
      <c r="C29" s="78" t="s">
        <v>934</v>
      </c>
    </row>
    <row r="30" spans="2:3" ht="15.75">
      <c r="B30" s="77" t="s">
        <v>49</v>
      </c>
      <c r="C30" s="78" t="s">
        <v>935</v>
      </c>
    </row>
    <row r="31" spans="2:3" ht="25.5">
      <c r="B31" s="75" t="s">
        <v>50</v>
      </c>
      <c r="C31" s="11" t="s">
        <v>51</v>
      </c>
    </row>
    <row r="32" spans="2:3" ht="15.75">
      <c r="B32" s="75" t="s">
        <v>52</v>
      </c>
      <c r="C32" s="76" t="s">
        <v>936</v>
      </c>
    </row>
    <row r="33" spans="2:3" ht="15.75">
      <c r="B33" s="75" t="s">
        <v>62</v>
      </c>
      <c r="C33" s="76" t="s">
        <v>53</v>
      </c>
    </row>
    <row r="34" spans="2:3" ht="15.75">
      <c r="B34" s="75" t="s">
        <v>54</v>
      </c>
      <c r="C34" s="76" t="s">
        <v>55</v>
      </c>
    </row>
    <row r="35" spans="2:3" ht="15.75">
      <c r="B35" s="75" t="s">
        <v>56</v>
      </c>
      <c r="C35" s="76" t="s">
        <v>57</v>
      </c>
    </row>
    <row r="36" spans="2:3" ht="15.75">
      <c r="B36" s="75" t="s">
        <v>58</v>
      </c>
      <c r="C36" s="11" t="s">
        <v>59</v>
      </c>
    </row>
    <row r="37" spans="2:3" ht="15.75">
      <c r="B37" s="75"/>
      <c r="C37" s="76"/>
    </row>
    <row r="38" spans="2:3" ht="15.75">
      <c r="B38" s="75"/>
      <c r="C38" s="76"/>
    </row>
    <row r="39" spans="2:3" ht="15.75">
      <c r="B39" s="75"/>
      <c r="C39" s="76"/>
    </row>
    <row r="40" spans="2:3" ht="15.75">
      <c r="B40" s="79"/>
    </row>
    <row r="41" spans="2:3" ht="15.75">
      <c r="B41" s="79"/>
    </row>
    <row r="42" spans="2:3" ht="15.75">
      <c r="B42" s="79"/>
    </row>
    <row r="43" spans="2:3" ht="15.75">
      <c r="B43" s="79"/>
    </row>
    <row r="44" spans="2:3" ht="15.75">
      <c r="B44" s="79"/>
    </row>
    <row r="45" spans="2:3" ht="15.75">
      <c r="B45" s="79"/>
    </row>
    <row r="46" spans="2:3" ht="15.75">
      <c r="B46" s="79"/>
    </row>
    <row r="47" spans="2:3" ht="15.75">
      <c r="B47" s="79"/>
    </row>
    <row r="48" spans="2:3" ht="15.75">
      <c r="B48" s="79"/>
    </row>
    <row r="49" spans="2:2" ht="15.75">
      <c r="B49" s="79"/>
    </row>
    <row r="50" spans="2:2" ht="15.75">
      <c r="B50" s="79"/>
    </row>
    <row r="51" spans="2:2" ht="15.75">
      <c r="B51" s="79"/>
    </row>
    <row r="52" spans="2:2" ht="15.75">
      <c r="B52" s="79"/>
    </row>
    <row r="53" spans="2:2" ht="15.75">
      <c r="B53" s="79"/>
    </row>
    <row r="54" spans="2:2" ht="15.75">
      <c r="B54" s="79"/>
    </row>
    <row r="55" spans="2:2" ht="15.75">
      <c r="B55" s="79"/>
    </row>
    <row r="56" spans="2:2" ht="15.75">
      <c r="B56" s="79"/>
    </row>
    <row r="57" spans="2:2" ht="15.75">
      <c r="B57" s="79"/>
    </row>
    <row r="58" spans="2:2" ht="15.75">
      <c r="B58" s="79"/>
    </row>
    <row r="59" spans="2:2" ht="15.75">
      <c r="B59" s="79"/>
    </row>
    <row r="60" spans="2:2" ht="15.75">
      <c r="B60" s="79"/>
    </row>
    <row r="61" spans="2:2" ht="15.75">
      <c r="B61" s="79"/>
    </row>
    <row r="62" spans="2:2" ht="15.75">
      <c r="B62" s="79"/>
    </row>
    <row r="63" spans="2:2" ht="15.75">
      <c r="B63" s="79"/>
    </row>
    <row r="64" spans="2:2" ht="15.75">
      <c r="B64" s="79"/>
    </row>
    <row r="65" spans="2:3" ht="15.75">
      <c r="B65" s="79"/>
    </row>
    <row r="66" spans="2:3" ht="15.75">
      <c r="B66" s="79"/>
    </row>
    <row r="67" spans="2:3" ht="15.75">
      <c r="B67" s="79"/>
    </row>
    <row r="68" spans="2:3" ht="15.75">
      <c r="B68" s="79"/>
    </row>
    <row r="69" spans="2:3" ht="15.75">
      <c r="B69" s="79"/>
    </row>
    <row r="70" spans="2:3" ht="15.75">
      <c r="B70" s="79"/>
    </row>
    <row r="71" spans="2:3" ht="15.75">
      <c r="B71" s="79"/>
    </row>
    <row r="72" spans="2:3" ht="15.75">
      <c r="B72" s="79"/>
      <c r="C72" s="80"/>
    </row>
    <row r="73" spans="2:3" ht="15.75">
      <c r="B73" s="79"/>
      <c r="C73" s="9"/>
    </row>
    <row r="74" spans="2:3" ht="15.75">
      <c r="B74" s="79"/>
      <c r="C74" s="9"/>
    </row>
    <row r="75" spans="2:3" ht="15.75">
      <c r="B75" s="79"/>
      <c r="C75" s="9"/>
    </row>
    <row r="76" spans="2:3" ht="15.75">
      <c r="B76" s="79"/>
    </row>
    <row r="77" spans="2:3" ht="15.75">
      <c r="B77" s="79"/>
    </row>
    <row r="78" spans="2:3" ht="15.75">
      <c r="B78" s="79"/>
    </row>
    <row r="79" spans="2:3" ht="15.75">
      <c r="B79" s="79"/>
    </row>
    <row r="80" spans="2:3" ht="15.75">
      <c r="B80" s="79"/>
    </row>
    <row r="81" spans="2:2" ht="15.75">
      <c r="B81" s="79"/>
    </row>
    <row r="82" spans="2:2" ht="15.75">
      <c r="B82" s="79"/>
    </row>
    <row r="83" spans="2:2" ht="15.75">
      <c r="B83" s="79"/>
    </row>
    <row r="84" spans="2:2" ht="15.75">
      <c r="B84" s="79"/>
    </row>
    <row r="85" spans="2:2" ht="15.75">
      <c r="B85" s="79"/>
    </row>
    <row r="86" spans="2:2" ht="15.75">
      <c r="B86" s="79"/>
    </row>
    <row r="87" spans="2:2" ht="15.75">
      <c r="B87" s="79"/>
    </row>
    <row r="88" spans="2:2" ht="15.75">
      <c r="B88" s="79"/>
    </row>
    <row r="89" spans="2:2" ht="15.75">
      <c r="B89" s="79"/>
    </row>
    <row r="90" spans="2:2" ht="15.75">
      <c r="B90" s="79"/>
    </row>
    <row r="91" spans="2:2" ht="15.75">
      <c r="B91" s="79"/>
    </row>
    <row r="92" spans="2:2" ht="15.75">
      <c r="B92" s="79"/>
    </row>
    <row r="93" spans="2:2" ht="15.75">
      <c r="B93" s="79"/>
    </row>
    <row r="94" spans="2:2" ht="15.75">
      <c r="B94" s="79"/>
    </row>
    <row r="95" spans="2:2" ht="15.75">
      <c r="B95" s="79"/>
    </row>
    <row r="96" spans="2:2" ht="15.75">
      <c r="B96" s="79"/>
    </row>
    <row r="97" spans="2:2" ht="15">
      <c r="B97" s="81"/>
    </row>
    <row r="98" spans="2:2" ht="15">
      <c r="B98" s="81"/>
    </row>
    <row r="99" spans="2:2" ht="15">
      <c r="B99" s="81"/>
    </row>
    <row r="100" spans="2:2" ht="15">
      <c r="B100" s="81"/>
    </row>
    <row r="101" spans="2:2" ht="15">
      <c r="B101" s="81"/>
    </row>
    <row r="102" spans="2:2" ht="15">
      <c r="B102" s="81"/>
    </row>
    <row r="103" spans="2:2" ht="15">
      <c r="B103" s="81"/>
    </row>
    <row r="104" spans="2:2" ht="15">
      <c r="B104" s="81"/>
    </row>
    <row r="105" spans="2:2" ht="15">
      <c r="B105" s="81"/>
    </row>
    <row r="106" spans="2:2" ht="15">
      <c r="B106" s="81"/>
    </row>
    <row r="107" spans="2:2" ht="15">
      <c r="B107" s="81"/>
    </row>
    <row r="108" spans="2:2" ht="15">
      <c r="B108" s="81"/>
    </row>
    <row r="109" spans="2:2" ht="15">
      <c r="B109" s="81"/>
    </row>
    <row r="110" spans="2:2" ht="15">
      <c r="B110" s="81"/>
    </row>
    <row r="111" spans="2:2" ht="15">
      <c r="B111" s="81"/>
    </row>
    <row r="112" spans="2:2" ht="15">
      <c r="B112" s="81"/>
    </row>
    <row r="113" spans="2:2" ht="15">
      <c r="B113" s="81"/>
    </row>
    <row r="114" spans="2:2" ht="15">
      <c r="B114" s="81"/>
    </row>
    <row r="115" spans="2:2" ht="15">
      <c r="B115" s="81"/>
    </row>
    <row r="116" spans="2:2" ht="15">
      <c r="B116" s="81"/>
    </row>
    <row r="117" spans="2:2" ht="15">
      <c r="B117" s="81"/>
    </row>
    <row r="118" spans="2:2" ht="15">
      <c r="B118" s="81"/>
    </row>
    <row r="119" spans="2:2" ht="15">
      <c r="B119" s="81"/>
    </row>
    <row r="120" spans="2:2" ht="15">
      <c r="B120" s="81"/>
    </row>
    <row r="121" spans="2:2" ht="15">
      <c r="B121" s="81"/>
    </row>
    <row r="122" spans="2:2" ht="15">
      <c r="B122" s="81"/>
    </row>
    <row r="123" spans="2:2" ht="15">
      <c r="B123" s="81"/>
    </row>
    <row r="124" spans="2:2" ht="15">
      <c r="B124" s="81"/>
    </row>
    <row r="125" spans="2:2" ht="15">
      <c r="B125" s="81"/>
    </row>
    <row r="126" spans="2:2" ht="15">
      <c r="B126" s="81"/>
    </row>
    <row r="127" spans="2:2" ht="15">
      <c r="B127" s="81"/>
    </row>
    <row r="128" spans="2:2" ht="15">
      <c r="B128" s="81"/>
    </row>
    <row r="129" spans="2:2" ht="15">
      <c r="B129" s="81"/>
    </row>
    <row r="130" spans="2:2" ht="15">
      <c r="B130" s="81"/>
    </row>
    <row r="131" spans="2:2" ht="15">
      <c r="B131" s="81"/>
    </row>
    <row r="132" spans="2:2" ht="15">
      <c r="B132" s="81"/>
    </row>
    <row r="133" spans="2:2" ht="15">
      <c r="B133" s="81"/>
    </row>
    <row r="134" spans="2:2" ht="15">
      <c r="B134" s="81"/>
    </row>
    <row r="135" spans="2:2" ht="15">
      <c r="B135" s="81"/>
    </row>
    <row r="136" spans="2:2" ht="15">
      <c r="B136" s="81"/>
    </row>
    <row r="137" spans="2:2" ht="15">
      <c r="B137" s="81"/>
    </row>
    <row r="138" spans="2:2" ht="15">
      <c r="B138" s="81"/>
    </row>
    <row r="139" spans="2:2" ht="15">
      <c r="B139" s="81"/>
    </row>
    <row r="140" spans="2:2" ht="15">
      <c r="B140" s="81"/>
    </row>
    <row r="141" spans="2:2" ht="15">
      <c r="B141" s="81"/>
    </row>
    <row r="142" spans="2:2" ht="15">
      <c r="B142" s="81"/>
    </row>
    <row r="143" spans="2:2" ht="15">
      <c r="B143" s="81"/>
    </row>
    <row r="144" spans="2:2" ht="15">
      <c r="B144" s="81"/>
    </row>
    <row r="145" spans="2:2" ht="15">
      <c r="B145" s="81"/>
    </row>
    <row r="146" spans="2:2" ht="15">
      <c r="B146" s="81"/>
    </row>
    <row r="147" spans="2:2" ht="15">
      <c r="B147" s="81"/>
    </row>
    <row r="148" spans="2:2" ht="15">
      <c r="B148" s="81"/>
    </row>
    <row r="149" spans="2:2" ht="15">
      <c r="B149" s="81"/>
    </row>
    <row r="150" spans="2:2" ht="15">
      <c r="B150" s="81"/>
    </row>
    <row r="151" spans="2:2" ht="15">
      <c r="B151" s="81"/>
    </row>
    <row r="152" spans="2:2" ht="15">
      <c r="B152" s="81"/>
    </row>
    <row r="153" spans="2:2" ht="15">
      <c r="B153" s="81"/>
    </row>
    <row r="154" spans="2:2" ht="15">
      <c r="B154" s="81"/>
    </row>
    <row r="155" spans="2:2" ht="15">
      <c r="B155" s="81"/>
    </row>
    <row r="156" spans="2:2" ht="15">
      <c r="B156" s="81"/>
    </row>
    <row r="157" spans="2:2" ht="15">
      <c r="B157" s="81"/>
    </row>
    <row r="158" spans="2:2" ht="15">
      <c r="B158" s="81"/>
    </row>
    <row r="159" spans="2:2" ht="15">
      <c r="B159" s="81"/>
    </row>
    <row r="160" spans="2:2" ht="15">
      <c r="B160" s="81"/>
    </row>
    <row r="161" spans="2:2" ht="15">
      <c r="B161" s="81"/>
    </row>
    <row r="162" spans="2:2" ht="15">
      <c r="B162" s="81"/>
    </row>
    <row r="163" spans="2:2" ht="15">
      <c r="B163" s="81"/>
    </row>
    <row r="164" spans="2:2" ht="15">
      <c r="B164" s="81"/>
    </row>
    <row r="165" spans="2:2" ht="15">
      <c r="B165" s="81"/>
    </row>
    <row r="166" spans="2:2" ht="15">
      <c r="B166" s="81"/>
    </row>
  </sheetData>
  <sortState ref="B5:C36">
    <sortCondition ref="B5:B36"/>
  </sortState>
  <phoneticPr fontId="36" type="noConversion"/>
  <hyperlinks>
    <hyperlink ref="A1" location="Copertina!A1" display="Vai alla Copertina"/>
    <hyperlink ref="C2" location="SceltaRapidaExcel!A1" display="#SceltaRapidaExcel!A1"/>
  </hyperlinks>
  <pageMargins left="0.19685039370078741" right="0" top="0.98425196850393704" bottom="0.98425196850393704" header="0.51181102362204722" footer="0.51181102362204722"/>
  <pageSetup paperSize="9" scale="96" fitToHeight="5" orientation="portrait" horizontalDpi="4294967293" verticalDpi="0" r:id="rId1"/>
  <headerFooter alignWithMargins="0">
    <oddHeader>&amp;RPag.: &amp;P di &amp;N</oddHeader>
    <oddFooter>&amp;L&amp;Z  &amp;F</oddFooter>
  </headerFooter>
  <drawing r:id="rId2"/>
</worksheet>
</file>

<file path=xl/worksheets/sheet28.xml><?xml version="1.0" encoding="utf-8"?>
<worksheet xmlns="http://schemas.openxmlformats.org/spreadsheetml/2006/main" xmlns:r="http://schemas.openxmlformats.org/officeDocument/2006/relationships">
  <sheetPr codeName="Foglio3"/>
  <dimension ref="A1:B38"/>
  <sheetViews>
    <sheetView showGridLines="0" workbookViewId="0">
      <pane ySplit="1" topLeftCell="A2" activePane="bottomLeft" state="frozen"/>
      <selection activeCell="E44" sqref="E44"/>
      <selection pane="bottomLeft"/>
    </sheetView>
  </sheetViews>
  <sheetFormatPr defaultRowHeight="12.75"/>
  <cols>
    <col min="1" max="1" width="11.5703125" customWidth="1"/>
    <col min="2" max="2" width="122.140625" customWidth="1"/>
  </cols>
  <sheetData>
    <row r="1" spans="1:2" ht="26.25" thickBot="1">
      <c r="A1" s="4" t="s">
        <v>622</v>
      </c>
      <c r="B1" s="5" t="s">
        <v>428</v>
      </c>
    </row>
    <row r="3" spans="1:2" ht="38.25">
      <c r="B3" s="9" t="s">
        <v>545</v>
      </c>
    </row>
    <row r="38" spans="2:2" ht="25.5">
      <c r="B38" s="9" t="s">
        <v>546</v>
      </c>
    </row>
  </sheetData>
  <phoneticPr fontId="36" type="noConversion"/>
  <hyperlinks>
    <hyperlink ref="A1" location="Copertina!A1" display="Vai alla Copertina"/>
  </hyperlinks>
  <pageMargins left="0.75" right="0.75" top="1" bottom="1" header="0.5" footer="0.5"/>
  <pageSetup paperSize="9" orientation="portrait" horizontalDpi="4294967293" verticalDpi="0" r:id="rId1"/>
  <headerFooter alignWithMargins="0"/>
  <drawing r:id="rId2"/>
</worksheet>
</file>

<file path=xl/worksheets/sheet29.xml><?xml version="1.0" encoding="utf-8"?>
<worksheet xmlns="http://schemas.openxmlformats.org/spreadsheetml/2006/main" xmlns:r="http://schemas.openxmlformats.org/officeDocument/2006/relationships">
  <sheetPr codeName="Foglio42"/>
  <dimension ref="A1:C39"/>
  <sheetViews>
    <sheetView showGridLines="0" workbookViewId="0">
      <pane xSplit="1" ySplit="1" topLeftCell="B2" activePane="bottomRight" state="frozen"/>
      <selection activeCell="E44" sqref="E44"/>
      <selection pane="topRight" activeCell="E44" sqref="E44"/>
      <selection pane="bottomLeft" activeCell="E44" sqref="E44"/>
      <selection pane="bottomRight" activeCell="E44" sqref="E44"/>
    </sheetView>
  </sheetViews>
  <sheetFormatPr defaultRowHeight="12.75"/>
  <cols>
    <col min="1" max="1" width="11.28515625" customWidth="1"/>
    <col min="2" max="2" width="101.85546875" customWidth="1"/>
  </cols>
  <sheetData>
    <row r="1" spans="1:2" ht="26.25" thickBot="1">
      <c r="A1" s="4" t="s">
        <v>622</v>
      </c>
      <c r="B1" s="137" t="s">
        <v>480</v>
      </c>
    </row>
    <row r="3" spans="1:2">
      <c r="B3" s="141" t="s">
        <v>398</v>
      </c>
    </row>
    <row r="7" spans="1:2">
      <c r="B7" s="9"/>
    </row>
    <row r="8" spans="1:2">
      <c r="B8" s="9"/>
    </row>
    <row r="9" spans="1:2">
      <c r="B9" s="9"/>
    </row>
    <row r="10" spans="1:2">
      <c r="B10" s="61"/>
    </row>
    <row r="11" spans="1:2">
      <c r="B11" s="9"/>
    </row>
    <row r="12" spans="1:2">
      <c r="B12" s="9"/>
    </row>
    <row r="13" spans="1:2">
      <c r="B13" s="9"/>
    </row>
    <row r="14" spans="1:2">
      <c r="B14" s="177"/>
    </row>
    <row r="15" spans="1:2">
      <c r="B15" s="9"/>
    </row>
    <row r="16" spans="1:2">
      <c r="B16" s="61"/>
    </row>
    <row r="17" spans="2:3">
      <c r="B17" s="9"/>
    </row>
    <row r="18" spans="2:3">
      <c r="B18" s="9"/>
    </row>
    <row r="19" spans="2:3">
      <c r="B19" s="9"/>
    </row>
    <row r="20" spans="2:3" ht="25.5">
      <c r="B20" s="142" t="s">
        <v>399</v>
      </c>
      <c r="C20" s="80"/>
    </row>
    <row r="21" spans="2:3">
      <c r="B21" s="9"/>
      <c r="C21" s="9"/>
    </row>
    <row r="22" spans="2:3">
      <c r="B22" s="9"/>
      <c r="C22" s="9"/>
    </row>
    <row r="23" spans="2:3">
      <c r="B23" s="9"/>
      <c r="C23" s="9"/>
    </row>
    <row r="36" spans="2:2">
      <c r="B36" t="s">
        <v>400</v>
      </c>
    </row>
    <row r="39" spans="2:2">
      <c r="B39" t="s">
        <v>481</v>
      </c>
    </row>
  </sheetData>
  <phoneticPr fontId="36" type="noConversion"/>
  <hyperlinks>
    <hyperlink ref="A1" location="Copertina!A1" display="Vai alla Copertina"/>
  </hyperlinks>
  <pageMargins left="0.19685039370078741" right="0" top="0.98425196850393704" bottom="0.98425196850393704" header="0.51181102362204722" footer="0.51181102362204722"/>
  <pageSetup paperSize="9" scale="90" orientation="portrait" horizontalDpi="4294967293" verticalDpi="0" r:id="rId1"/>
  <headerFooter alignWithMargins="0">
    <oddHeader>&amp;RPag.: &amp;P di &amp;N</oddHeader>
    <oddFooter>&amp;L&amp;Z  &amp;F</oddFooter>
  </headerFooter>
  <drawing r:id="rId2"/>
</worksheet>
</file>

<file path=xl/worksheets/sheet3.xml><?xml version="1.0" encoding="utf-8"?>
<worksheet xmlns="http://schemas.openxmlformats.org/spreadsheetml/2006/main" xmlns:r="http://schemas.openxmlformats.org/officeDocument/2006/relationships">
  <sheetPr codeName="Foglio2"/>
  <dimension ref="A1:B207"/>
  <sheetViews>
    <sheetView showGridLines="0" workbookViewId="0">
      <pane ySplit="2" topLeftCell="A3" activePane="bottomLeft" state="frozen"/>
      <selection activeCell="E44" sqref="E44"/>
      <selection pane="bottomLeft" activeCell="B6" sqref="B6"/>
    </sheetView>
  </sheetViews>
  <sheetFormatPr defaultRowHeight="12.75"/>
  <cols>
    <col min="2" max="2" width="95.85546875" customWidth="1"/>
  </cols>
  <sheetData>
    <row r="1" spans="1:2" ht="25.5">
      <c r="A1" s="145" t="s">
        <v>622</v>
      </c>
      <c r="B1" s="150" t="s">
        <v>491</v>
      </c>
    </row>
    <row r="3" spans="1:2" ht="25.5">
      <c r="B3" s="151" t="s">
        <v>71</v>
      </c>
    </row>
    <row r="4" spans="1:2" ht="25.5">
      <c r="B4" s="152" t="s">
        <v>72</v>
      </c>
    </row>
    <row r="5" spans="1:2" ht="38.25">
      <c r="B5" s="9" t="s">
        <v>426</v>
      </c>
    </row>
    <row r="6" spans="1:2">
      <c r="B6" s="153" t="s">
        <v>492</v>
      </c>
    </row>
    <row r="7" spans="1:2">
      <c r="B7" s="9"/>
    </row>
    <row r="8" spans="1:2" ht="38.25">
      <c r="B8" s="9" t="s">
        <v>187</v>
      </c>
    </row>
    <row r="9" spans="1:2" ht="38.25">
      <c r="B9" s="9" t="s">
        <v>195</v>
      </c>
    </row>
    <row r="10" spans="1:2">
      <c r="B10" s="9"/>
    </row>
    <row r="11" spans="1:2" ht="13.5" thickBot="1">
      <c r="B11" s="154"/>
    </row>
    <row r="12" spans="1:2">
      <c r="B12" s="9"/>
    </row>
    <row r="13" spans="1:2" ht="25.5">
      <c r="B13" s="9" t="s">
        <v>184</v>
      </c>
    </row>
    <row r="152" spans="2:2">
      <c r="B152" t="s">
        <v>185</v>
      </c>
    </row>
    <row r="180" spans="2:2">
      <c r="B180" t="s">
        <v>186</v>
      </c>
    </row>
    <row r="205" spans="2:2" ht="13.5" thickBot="1">
      <c r="B205" s="36"/>
    </row>
    <row r="207" spans="2:2" ht="25.5">
      <c r="B207" s="9" t="s">
        <v>70</v>
      </c>
    </row>
  </sheetData>
  <phoneticPr fontId="36" type="noConversion"/>
  <hyperlinks>
    <hyperlink ref="A1" location="Copertina!A1" display="Vai alla Copertina"/>
    <hyperlink ref="B6" location="TriangVerdiE2010!A1" display="Vedere allo specifico foglio"/>
  </hyperlinks>
  <pageMargins left="0.78740157480314965" right="0.78740157480314965" top="0.98425196850393704" bottom="0.98425196850393704" header="0.51181102362204722" footer="0.51181102362204722"/>
  <pageSetup paperSize="9" scale="70" orientation="portrait" horizontalDpi="4294967293" verticalDpi="0" r:id="rId1"/>
  <headerFooter alignWithMargins="0">
    <oddFooter>&amp;L&amp;Z  &amp;F&amp;RPag.: &amp;P di &amp;N</oddFooter>
  </headerFooter>
  <drawing r:id="rId2"/>
</worksheet>
</file>

<file path=xl/worksheets/sheet30.xml><?xml version="1.0" encoding="utf-8"?>
<worksheet xmlns="http://schemas.openxmlformats.org/spreadsheetml/2006/main" xmlns:r="http://schemas.openxmlformats.org/officeDocument/2006/relationships">
  <sheetPr codeName="Foglio23">
    <pageSetUpPr fitToPage="1"/>
  </sheetPr>
  <dimension ref="A1:B60"/>
  <sheetViews>
    <sheetView showGridLines="0" showZeros="0" workbookViewId="0">
      <pane xSplit="1" ySplit="1" topLeftCell="B50" activePane="bottomRight" state="frozen"/>
      <selection activeCell="E44" sqref="E44"/>
      <selection pane="topRight" activeCell="E44" sqref="E44"/>
      <selection pane="bottomLeft" activeCell="E44" sqref="E44"/>
      <selection pane="bottomRight"/>
    </sheetView>
  </sheetViews>
  <sheetFormatPr defaultRowHeight="12.75"/>
  <cols>
    <col min="1" max="1" width="11.85546875" customWidth="1"/>
    <col min="2" max="2" width="80.28515625" customWidth="1"/>
  </cols>
  <sheetData>
    <row r="1" spans="1:2" ht="26.25" thickBot="1">
      <c r="A1" s="4" t="s">
        <v>622</v>
      </c>
      <c r="B1" s="5" t="s">
        <v>506</v>
      </c>
    </row>
    <row r="3" spans="1:2">
      <c r="B3" s="9" t="s">
        <v>505</v>
      </c>
    </row>
    <row r="36" spans="2:2">
      <c r="B36" s="9" t="s">
        <v>507</v>
      </c>
    </row>
    <row r="60" spans="2:2">
      <c r="B60" s="9" t="s">
        <v>97</v>
      </c>
    </row>
  </sheetData>
  <phoneticPr fontId="36" type="noConversion"/>
  <hyperlinks>
    <hyperlink ref="A1" location="Copertina!A1" display="Vai alla Copertina"/>
  </hyperlinks>
  <printOptions horizontalCentered="1" verticalCentered="1"/>
  <pageMargins left="0.78740157480314965" right="0.78740157480314965" top="0.39370078740157483" bottom="0.98425196850393704" header="0.51181102362204722" footer="0.51181102362204722"/>
  <pageSetup paperSize="9" orientation="landscape" horizontalDpi="4294967293" verticalDpi="0" r:id="rId1"/>
  <headerFooter alignWithMargins="0">
    <oddFooter>&amp;L&amp;Z&amp;F &amp;A</oddFooter>
  </headerFooter>
  <drawing r:id="rId2"/>
</worksheet>
</file>

<file path=xl/worksheets/sheet31.xml><?xml version="1.0" encoding="utf-8"?>
<worksheet xmlns="http://schemas.openxmlformats.org/spreadsheetml/2006/main" xmlns:r="http://schemas.openxmlformats.org/officeDocument/2006/relationships">
  <sheetPr codeName="Foglio29">
    <pageSetUpPr fitToPage="1"/>
  </sheetPr>
  <dimension ref="A1:B60"/>
  <sheetViews>
    <sheetView showGridLines="0" showZeros="0" workbookViewId="0">
      <pane xSplit="1" ySplit="1" topLeftCell="B2" activePane="bottomRight" state="frozen"/>
      <selection activeCell="E44" sqref="E44"/>
      <selection pane="topRight" activeCell="E44" sqref="E44"/>
      <selection pane="bottomLeft" activeCell="E44" sqref="E44"/>
      <selection pane="bottomRight"/>
    </sheetView>
  </sheetViews>
  <sheetFormatPr defaultRowHeight="12.75"/>
  <cols>
    <col min="1" max="1" width="11.85546875" customWidth="1"/>
    <col min="2" max="2" width="80.28515625" customWidth="1"/>
  </cols>
  <sheetData>
    <row r="1" spans="1:2" ht="26.25" thickBot="1">
      <c r="A1" s="4" t="s">
        <v>622</v>
      </c>
      <c r="B1" s="5" t="s">
        <v>63</v>
      </c>
    </row>
    <row r="3" spans="1:2" ht="25.5">
      <c r="B3" s="9" t="s">
        <v>873</v>
      </c>
    </row>
    <row r="36" spans="2:2">
      <c r="B36" s="9" t="s">
        <v>874</v>
      </c>
    </row>
    <row r="60" spans="2:2">
      <c r="B60" s="9" t="s">
        <v>875</v>
      </c>
    </row>
  </sheetData>
  <phoneticPr fontId="36" type="noConversion"/>
  <hyperlinks>
    <hyperlink ref="A1" location="Copertina!A1" display="Vai alla Copertina"/>
  </hyperlinks>
  <printOptions horizontalCentered="1" verticalCentered="1"/>
  <pageMargins left="0.78740157480314965" right="0.78740157480314965" top="0.39370078740157483" bottom="0.98425196850393704" header="0.51181102362204722" footer="0.51181102362204722"/>
  <pageSetup paperSize="9" orientation="landscape" horizontalDpi="4294967293" verticalDpi="0" r:id="rId1"/>
  <headerFooter alignWithMargins="0">
    <oddFooter>&amp;L&amp;Z&amp;F &amp;A</oddFooter>
  </headerFooter>
  <drawing r:id="rId2"/>
</worksheet>
</file>

<file path=xl/worksheets/sheet32.xml><?xml version="1.0" encoding="utf-8"?>
<worksheet xmlns="http://schemas.openxmlformats.org/spreadsheetml/2006/main" xmlns:r="http://schemas.openxmlformats.org/officeDocument/2006/relationships">
  <sheetPr codeName="Foglio31">
    <pageSetUpPr fitToPage="1"/>
  </sheetPr>
  <dimension ref="A1:B60"/>
  <sheetViews>
    <sheetView showGridLines="0" showZeros="0" workbookViewId="0">
      <pane xSplit="1" ySplit="1" topLeftCell="B2" activePane="bottomRight" state="frozen"/>
      <selection activeCell="E44" sqref="E44"/>
      <selection pane="topRight" activeCell="E44" sqref="E44"/>
      <selection pane="bottomLeft" activeCell="E44" sqref="E44"/>
      <selection pane="bottomRight"/>
    </sheetView>
  </sheetViews>
  <sheetFormatPr defaultRowHeight="12.75"/>
  <cols>
    <col min="1" max="1" width="11.85546875" customWidth="1"/>
    <col min="2" max="2" width="80.28515625" customWidth="1"/>
  </cols>
  <sheetData>
    <row r="1" spans="1:2" ht="26.25" thickBot="1">
      <c r="A1" s="4" t="s">
        <v>622</v>
      </c>
      <c r="B1" s="5" t="s">
        <v>685</v>
      </c>
    </row>
    <row r="3" spans="1:2">
      <c r="B3" s="9" t="s">
        <v>551</v>
      </c>
    </row>
    <row r="36" spans="2:2" ht="38.25">
      <c r="B36" s="9" t="s">
        <v>65</v>
      </c>
    </row>
    <row r="60" spans="2:2">
      <c r="B60" s="9" t="s">
        <v>875</v>
      </c>
    </row>
  </sheetData>
  <phoneticPr fontId="36" type="noConversion"/>
  <hyperlinks>
    <hyperlink ref="A1" location="Copertina!A1" display="Vai alla Copertina"/>
  </hyperlinks>
  <printOptions horizontalCentered="1" verticalCentered="1"/>
  <pageMargins left="0.78740157480314965" right="0.78740157480314965" top="0.39370078740157483" bottom="0.98425196850393704" header="0.51181102362204722" footer="0.51181102362204722"/>
  <pageSetup paperSize="9" orientation="landscape" horizontalDpi="4294967293" verticalDpi="0" r:id="rId1"/>
  <headerFooter alignWithMargins="0">
    <oddFooter>&amp;L&amp;Z&amp;F &amp;A</oddFooter>
  </headerFooter>
  <drawing r:id="rId2"/>
</worksheet>
</file>

<file path=xl/worksheets/sheet33.xml><?xml version="1.0" encoding="utf-8"?>
<worksheet xmlns="http://schemas.openxmlformats.org/spreadsheetml/2006/main" xmlns:r="http://schemas.openxmlformats.org/officeDocument/2006/relationships">
  <sheetPr codeName="Foglio35"/>
  <dimension ref="A1:B143"/>
  <sheetViews>
    <sheetView showGridLines="0" workbookViewId="0">
      <pane ySplit="2" topLeftCell="A132" activePane="bottomLeft" state="frozen"/>
      <selection activeCell="E44" sqref="E44"/>
      <selection pane="bottomLeft" activeCell="E44" sqref="E44"/>
    </sheetView>
  </sheetViews>
  <sheetFormatPr defaultRowHeight="12.75"/>
  <cols>
    <col min="1" max="1" width="12.42578125" customWidth="1"/>
    <col min="2" max="2" width="109.42578125" customWidth="1"/>
  </cols>
  <sheetData>
    <row r="1" spans="1:2" ht="26.25" thickBot="1">
      <c r="A1" s="4" t="s">
        <v>622</v>
      </c>
      <c r="B1" s="5" t="s">
        <v>319</v>
      </c>
    </row>
    <row r="3" spans="1:2" ht="25.5">
      <c r="B3" s="9" t="s">
        <v>794</v>
      </c>
    </row>
    <row r="38" spans="2:2" ht="38.25">
      <c r="B38" s="9" t="s">
        <v>795</v>
      </c>
    </row>
    <row r="72" spans="2:2">
      <c r="B72" s="9" t="s">
        <v>312</v>
      </c>
    </row>
    <row r="107" spans="2:2">
      <c r="B107" s="9" t="s">
        <v>313</v>
      </c>
    </row>
    <row r="108" spans="2:2">
      <c r="B108" t="s">
        <v>549</v>
      </c>
    </row>
    <row r="143" spans="2:2">
      <c r="B143" t="s">
        <v>314</v>
      </c>
    </row>
  </sheetData>
  <phoneticPr fontId="36" type="noConversion"/>
  <hyperlinks>
    <hyperlink ref="A1" location="Copertina!A1" display="Vai alla Copertina"/>
  </hyperlinks>
  <pageMargins left="0.75" right="0.75" top="1" bottom="1" header="0.5" footer="0.5"/>
  <pageSetup paperSize="9" orientation="portrait" horizontalDpi="4294967293" verticalDpi="0" r:id="rId1"/>
  <headerFooter alignWithMargins="0"/>
  <drawing r:id="rId2"/>
</worksheet>
</file>

<file path=xl/worksheets/sheet34.xml><?xml version="1.0" encoding="utf-8"?>
<worksheet xmlns="http://schemas.openxmlformats.org/spreadsheetml/2006/main" xmlns:r="http://schemas.openxmlformats.org/officeDocument/2006/relationships">
  <sheetPr codeName="Foglio39">
    <pageSetUpPr fitToPage="1"/>
  </sheetPr>
  <dimension ref="A1:B74"/>
  <sheetViews>
    <sheetView showGridLines="0" showZeros="0" workbookViewId="0">
      <pane xSplit="1" ySplit="1" topLeftCell="B2" activePane="bottomRight" state="frozen"/>
      <selection activeCell="E44" sqref="E44"/>
      <selection pane="topRight" activeCell="E44" sqref="E44"/>
      <selection pane="bottomLeft" activeCell="E44" sqref="E44"/>
      <selection pane="bottomRight"/>
    </sheetView>
  </sheetViews>
  <sheetFormatPr defaultRowHeight="12.75"/>
  <cols>
    <col min="1" max="1" width="11.85546875" customWidth="1"/>
    <col min="2" max="2" width="80.28515625" customWidth="1"/>
  </cols>
  <sheetData>
    <row r="1" spans="1:2" ht="26.25" thickBot="1">
      <c r="A1" s="4" t="s">
        <v>622</v>
      </c>
      <c r="B1" s="5" t="s">
        <v>613</v>
      </c>
    </row>
    <row r="3" spans="1:2" ht="31.5">
      <c r="B3" s="70" t="s">
        <v>485</v>
      </c>
    </row>
    <row r="4" spans="1:2" ht="15.75">
      <c r="B4" s="70"/>
    </row>
    <row r="5" spans="1:2" ht="63">
      <c r="B5" s="70" t="s">
        <v>672</v>
      </c>
    </row>
    <row r="6" spans="1:2" ht="15.75">
      <c r="B6" s="70"/>
    </row>
    <row r="7" spans="1:2" ht="31.5">
      <c r="B7" s="70" t="s">
        <v>486</v>
      </c>
    </row>
    <row r="40" spans="2:2">
      <c r="B40" t="s">
        <v>483</v>
      </c>
    </row>
    <row r="74" spans="2:2">
      <c r="B74" t="s">
        <v>484</v>
      </c>
    </row>
  </sheetData>
  <phoneticPr fontId="36" type="noConversion"/>
  <hyperlinks>
    <hyperlink ref="A1" location="Copertina!A1" display="Vai alla Copertina"/>
  </hyperlinks>
  <printOptions horizontalCentered="1" verticalCentered="1"/>
  <pageMargins left="0.78740157480314965" right="0.78740157480314965" top="0.39370078740157483" bottom="0.98425196850393704" header="0.51181102362204722" footer="0.51181102362204722"/>
  <pageSetup paperSize="9" orientation="landscape" horizontalDpi="4294967293" verticalDpi="0" r:id="rId1"/>
  <headerFooter alignWithMargins="0">
    <oddFooter>&amp;L&amp;Z&amp;F &amp;A</oddFooter>
  </headerFooter>
  <drawing r:id="rId2"/>
</worksheet>
</file>

<file path=xl/worksheets/sheet35.xml><?xml version="1.0" encoding="utf-8"?>
<worksheet xmlns="http://schemas.openxmlformats.org/spreadsheetml/2006/main" xmlns:r="http://schemas.openxmlformats.org/officeDocument/2006/relationships">
  <sheetPr codeName="Foglio5"/>
  <dimension ref="A1:O772"/>
  <sheetViews>
    <sheetView showGridLines="0" workbookViewId="0">
      <pane ySplit="4" topLeftCell="A275" activePane="bottomLeft" state="frozen"/>
      <selection pane="bottomLeft" activeCell="P13" sqref="P13"/>
    </sheetView>
  </sheetViews>
  <sheetFormatPr defaultRowHeight="12.75"/>
  <cols>
    <col min="1" max="1" width="11" customWidth="1"/>
    <col min="2" max="2" width="8.7109375" customWidth="1"/>
    <col min="4" max="4" width="3.140625" customWidth="1"/>
    <col min="5" max="5" width="6.28515625" customWidth="1"/>
    <col min="6" max="6" width="28.28515625" bestFit="1" customWidth="1"/>
    <col min="10" max="10" width="8.85546875" bestFit="1" customWidth="1"/>
    <col min="11" max="11" width="4" customWidth="1"/>
    <col min="13" max="13" width="9.28515625" bestFit="1" customWidth="1"/>
  </cols>
  <sheetData>
    <row r="1" spans="1:13" ht="26.25" thickBot="1">
      <c r="A1" s="187" t="s">
        <v>622</v>
      </c>
      <c r="B1" s="96" t="s">
        <v>204</v>
      </c>
      <c r="C1" s="97"/>
      <c r="D1" s="97"/>
      <c r="E1" s="97"/>
      <c r="F1" s="97"/>
      <c r="G1" s="97"/>
      <c r="H1" s="97"/>
      <c r="I1" s="97"/>
      <c r="J1" s="97"/>
      <c r="K1" s="97"/>
      <c r="L1" s="97"/>
      <c r="M1" s="98"/>
    </row>
    <row r="2" spans="1:13" ht="13.5" thickBot="1"/>
    <row r="3" spans="1:13" ht="13.5" thickBot="1">
      <c r="B3" s="99" t="s">
        <v>205</v>
      </c>
      <c r="C3" s="100"/>
      <c r="E3" s="121" t="s">
        <v>206</v>
      </c>
      <c r="F3" s="122"/>
      <c r="G3" s="101" t="s">
        <v>207</v>
      </c>
      <c r="I3" s="102" t="s">
        <v>208</v>
      </c>
      <c r="J3" s="103"/>
      <c r="K3" s="103"/>
      <c r="L3" s="103"/>
      <c r="M3" s="73"/>
    </row>
    <row r="4" spans="1:13" ht="15.75">
      <c r="B4" s="112">
        <f>I39</f>
        <v>35</v>
      </c>
      <c r="C4" s="105" t="b">
        <f>ISREF(B4)</f>
        <v>1</v>
      </c>
      <c r="E4" s="119" t="s">
        <v>209</v>
      </c>
      <c r="F4" s="113" t="s">
        <v>210</v>
      </c>
      <c r="G4" s="114">
        <f>I36+I37</f>
        <v>65</v>
      </c>
      <c r="I4" s="106" t="s">
        <v>1102</v>
      </c>
      <c r="J4" s="106" t="s">
        <v>2536</v>
      </c>
      <c r="K4" s="350"/>
      <c r="L4" s="352" t="s">
        <v>1102</v>
      </c>
      <c r="M4" s="106" t="s">
        <v>2537</v>
      </c>
    </row>
    <row r="5" spans="1:13" ht="20.25">
      <c r="B5" s="104" t="e">
        <v>#N/A</v>
      </c>
      <c r="C5" s="105" t="b">
        <f>ISNA(B5)</f>
        <v>1</v>
      </c>
      <c r="E5" s="119" t="s">
        <v>211</v>
      </c>
      <c r="F5" s="113" t="s">
        <v>212</v>
      </c>
      <c r="G5" s="114">
        <f>I36-I38</f>
        <v>-2</v>
      </c>
      <c r="K5" s="297"/>
      <c r="L5" s="108">
        <v>1</v>
      </c>
      <c r="M5" s="109" t="s">
        <v>1097</v>
      </c>
    </row>
    <row r="6" spans="1:13" ht="20.25">
      <c r="B6" s="104">
        <v>1</v>
      </c>
      <c r="C6" s="105" t="b">
        <f>ISNONTEXT(B6)</f>
        <v>1</v>
      </c>
      <c r="E6" s="119" t="s">
        <v>213</v>
      </c>
      <c r="F6" s="113" t="s">
        <v>214</v>
      </c>
      <c r="G6" s="114">
        <f>I36*I37</f>
        <v>1056</v>
      </c>
      <c r="K6" s="297"/>
      <c r="L6" s="108">
        <f>L5+1</f>
        <v>2</v>
      </c>
      <c r="M6" s="109" t="s">
        <v>1098</v>
      </c>
    </row>
    <row r="7" spans="1:13" ht="20.25">
      <c r="B7" s="104" t="s">
        <v>938</v>
      </c>
      <c r="C7" s="105" t="b">
        <f>ISTEXT(B7)</f>
        <v>1</v>
      </c>
      <c r="E7" s="119" t="s">
        <v>215</v>
      </c>
      <c r="F7" s="113" t="s">
        <v>216</v>
      </c>
      <c r="G7" s="114">
        <f>I44/I36</f>
        <v>1.25</v>
      </c>
      <c r="K7" s="297"/>
      <c r="L7" s="108">
        <f t="shared" ref="L7:L35" si="0">L6+1</f>
        <v>3</v>
      </c>
      <c r="M7" s="109" t="s">
        <v>1099</v>
      </c>
    </row>
    <row r="8" spans="1:13" ht="20.25">
      <c r="B8" s="104">
        <v>33</v>
      </c>
      <c r="C8" s="105" t="b">
        <f>ISNUMBER(B8)</f>
        <v>1</v>
      </c>
      <c r="E8" s="120" t="s">
        <v>219</v>
      </c>
      <c r="F8" s="113" t="s">
        <v>220</v>
      </c>
      <c r="G8" s="114">
        <f>15^4</f>
        <v>50625</v>
      </c>
      <c r="K8" s="297"/>
      <c r="L8" s="108">
        <f t="shared" si="0"/>
        <v>4</v>
      </c>
      <c r="M8" s="109" t="s">
        <v>1100</v>
      </c>
    </row>
    <row r="9" spans="1:13" ht="20.25">
      <c r="B9" s="104">
        <v>2</v>
      </c>
      <c r="C9" s="105" t="b">
        <f>ISEVEN(B9)</f>
        <v>1</v>
      </c>
      <c r="E9" s="116" t="s">
        <v>217</v>
      </c>
      <c r="F9" s="113" t="s">
        <v>218</v>
      </c>
      <c r="G9" s="117">
        <v>1.4999999999999999E-2</v>
      </c>
      <c r="K9" s="297"/>
      <c r="L9" s="108">
        <f t="shared" si="0"/>
        <v>5</v>
      </c>
      <c r="M9" s="109" t="s">
        <v>1101</v>
      </c>
    </row>
    <row r="10" spans="1:13" ht="20.25">
      <c r="B10" s="104">
        <v>1</v>
      </c>
      <c r="C10" s="105" t="b">
        <f>ISODD(B10)</f>
        <v>1</v>
      </c>
      <c r="E10" s="115" t="s">
        <v>221</v>
      </c>
      <c r="F10" s="113" t="s">
        <v>222</v>
      </c>
      <c r="G10" s="114" t="b">
        <f>5=5</f>
        <v>1</v>
      </c>
      <c r="K10" s="297"/>
      <c r="L10" s="108">
        <f t="shared" si="0"/>
        <v>6</v>
      </c>
      <c r="M10" s="109" t="s">
        <v>1103</v>
      </c>
    </row>
    <row r="11" spans="1:13" ht="21" thickBot="1">
      <c r="B11" s="110"/>
      <c r="C11" s="111" t="b">
        <f>ISBLANK(B11)</f>
        <v>1</v>
      </c>
      <c r="E11" s="116" t="s">
        <v>223</v>
      </c>
      <c r="F11" s="113" t="s">
        <v>224</v>
      </c>
      <c r="G11" s="114" t="b">
        <f>G6&gt;G7</f>
        <v>1</v>
      </c>
      <c r="K11" s="297"/>
      <c r="L11" s="108">
        <f t="shared" si="0"/>
        <v>7</v>
      </c>
      <c r="M11" s="109" t="s">
        <v>1104</v>
      </c>
    </row>
    <row r="12" spans="1:13" ht="20.25">
      <c r="E12" s="116" t="s">
        <v>225</v>
      </c>
      <c r="F12" s="113" t="s">
        <v>226</v>
      </c>
      <c r="G12" s="114" t="b">
        <f>G9&lt;G7</f>
        <v>1</v>
      </c>
      <c r="K12" s="297"/>
      <c r="L12" s="108">
        <f t="shared" si="0"/>
        <v>8</v>
      </c>
      <c r="M12" s="109" t="s">
        <v>1105</v>
      </c>
    </row>
    <row r="13" spans="1:13" ht="20.25">
      <c r="B13" s="184"/>
      <c r="C13" s="184"/>
      <c r="E13" s="116" t="s">
        <v>227</v>
      </c>
      <c r="F13" s="113" t="s">
        <v>228</v>
      </c>
      <c r="G13" s="114" t="b">
        <f>G6&gt;=G5</f>
        <v>1</v>
      </c>
      <c r="K13" s="297"/>
      <c r="L13" s="108">
        <f t="shared" si="0"/>
        <v>9</v>
      </c>
      <c r="M13" s="109" t="s">
        <v>1106</v>
      </c>
    </row>
    <row r="14" spans="1:13" ht="20.25">
      <c r="B14" s="184"/>
      <c r="C14" s="184"/>
      <c r="E14" s="116" t="s">
        <v>229</v>
      </c>
      <c r="F14" s="113" t="s">
        <v>230</v>
      </c>
      <c r="G14" s="114" t="b">
        <f>G4&lt;=G8</f>
        <v>1</v>
      </c>
      <c r="K14" s="297"/>
      <c r="L14" s="108">
        <f t="shared" si="0"/>
        <v>10</v>
      </c>
      <c r="M14" s="109" t="s">
        <v>1107</v>
      </c>
    </row>
    <row r="15" spans="1:13" ht="20.25">
      <c r="B15" s="29"/>
      <c r="C15" s="29"/>
      <c r="E15" s="116" t="s">
        <v>231</v>
      </c>
      <c r="F15" s="113" t="s">
        <v>232</v>
      </c>
      <c r="G15" s="114" t="b">
        <f>G8&lt;&gt;G6</f>
        <v>1</v>
      </c>
      <c r="K15" s="297"/>
      <c r="L15" s="108">
        <f t="shared" si="0"/>
        <v>11</v>
      </c>
      <c r="M15" s="109" t="s">
        <v>1108</v>
      </c>
    </row>
    <row r="16" spans="1:13" ht="31.5">
      <c r="B16" s="185"/>
      <c r="C16" s="186"/>
      <c r="E16" s="116" t="s">
        <v>233</v>
      </c>
      <c r="F16" s="118" t="s">
        <v>234</v>
      </c>
      <c r="G16" s="114" t="str">
        <f>I36&amp;I37</f>
        <v>3233</v>
      </c>
      <c r="K16" s="297"/>
      <c r="L16" s="108">
        <f t="shared" si="0"/>
        <v>12</v>
      </c>
      <c r="M16" s="109" t="s">
        <v>1109</v>
      </c>
    </row>
    <row r="17" spans="11:13" ht="20.25">
      <c r="K17" s="297"/>
      <c r="L17" s="108">
        <f t="shared" si="0"/>
        <v>13</v>
      </c>
      <c r="M17" s="109" t="s">
        <v>1110</v>
      </c>
    </row>
    <row r="18" spans="11:13" ht="20.25">
      <c r="K18" s="297"/>
      <c r="L18" s="108">
        <f t="shared" si="0"/>
        <v>14</v>
      </c>
      <c r="M18" s="109" t="s">
        <v>1111</v>
      </c>
    </row>
    <row r="19" spans="11:13" ht="20.25">
      <c r="K19" s="297"/>
      <c r="L19" s="108">
        <f t="shared" si="0"/>
        <v>15</v>
      </c>
      <c r="M19" s="109" t="s">
        <v>1112</v>
      </c>
    </row>
    <row r="20" spans="11:13" ht="20.25">
      <c r="K20" s="297"/>
      <c r="L20" s="108">
        <f t="shared" si="0"/>
        <v>16</v>
      </c>
      <c r="M20" s="109" t="s">
        <v>1113</v>
      </c>
    </row>
    <row r="21" spans="11:13" ht="20.25">
      <c r="K21" s="297"/>
      <c r="L21" s="108">
        <f t="shared" si="0"/>
        <v>17</v>
      </c>
      <c r="M21" s="109" t="s">
        <v>1114</v>
      </c>
    </row>
    <row r="22" spans="11:13" ht="20.25">
      <c r="K22" s="297"/>
      <c r="L22" s="108">
        <f t="shared" si="0"/>
        <v>18</v>
      </c>
      <c r="M22" s="109" t="s">
        <v>1115</v>
      </c>
    </row>
    <row r="23" spans="11:13" ht="20.25">
      <c r="K23" s="297"/>
      <c r="L23" s="108">
        <f t="shared" si="0"/>
        <v>19</v>
      </c>
      <c r="M23" s="109" t="s">
        <v>1116</v>
      </c>
    </row>
    <row r="24" spans="11:13" ht="20.25">
      <c r="K24" s="297"/>
      <c r="L24" s="108">
        <f t="shared" si="0"/>
        <v>20</v>
      </c>
      <c r="M24" s="109" t="s">
        <v>1117</v>
      </c>
    </row>
    <row r="25" spans="11:13" ht="20.25">
      <c r="K25" s="297"/>
      <c r="L25" s="108">
        <f t="shared" si="0"/>
        <v>21</v>
      </c>
      <c r="M25" s="109" t="s">
        <v>1118</v>
      </c>
    </row>
    <row r="26" spans="11:13" ht="20.25">
      <c r="K26" s="297"/>
      <c r="L26" s="108">
        <f t="shared" si="0"/>
        <v>22</v>
      </c>
      <c r="M26" s="109" t="s">
        <v>1119</v>
      </c>
    </row>
    <row r="27" spans="11:13" ht="20.25">
      <c r="K27" s="297"/>
      <c r="L27" s="108">
        <f t="shared" si="0"/>
        <v>23</v>
      </c>
      <c r="M27" s="109" t="s">
        <v>1120</v>
      </c>
    </row>
    <row r="28" spans="11:13" ht="20.25">
      <c r="K28" s="297"/>
      <c r="L28" s="108">
        <f t="shared" si="0"/>
        <v>24</v>
      </c>
      <c r="M28" s="109" t="s">
        <v>1121</v>
      </c>
    </row>
    <row r="29" spans="11:13" ht="20.25">
      <c r="K29" s="297"/>
      <c r="L29" s="108">
        <f t="shared" si="0"/>
        <v>25</v>
      </c>
      <c r="M29" s="109" t="s">
        <v>1122</v>
      </c>
    </row>
    <row r="30" spans="11:13" ht="20.25">
      <c r="K30" s="297"/>
      <c r="L30" s="108">
        <f t="shared" si="0"/>
        <v>26</v>
      </c>
      <c r="M30" s="109" t="s">
        <v>1123</v>
      </c>
    </row>
    <row r="31" spans="11:13" ht="20.25">
      <c r="K31" s="297"/>
      <c r="L31" s="108">
        <f t="shared" si="0"/>
        <v>27</v>
      </c>
      <c r="M31" s="109" t="s">
        <v>1124</v>
      </c>
    </row>
    <row r="32" spans="11:13" ht="20.25">
      <c r="K32" s="297"/>
      <c r="L32" s="108">
        <f t="shared" si="0"/>
        <v>28</v>
      </c>
      <c r="M32" s="109" t="s">
        <v>1125</v>
      </c>
    </row>
    <row r="33" spans="9:13" ht="20.25">
      <c r="K33" s="297"/>
      <c r="L33" s="108">
        <f t="shared" si="0"/>
        <v>29</v>
      </c>
      <c r="M33" s="109" t="s">
        <v>1126</v>
      </c>
    </row>
    <row r="34" spans="9:13" ht="20.25">
      <c r="K34" s="297"/>
      <c r="L34" s="108">
        <f t="shared" si="0"/>
        <v>30</v>
      </c>
      <c r="M34" s="109" t="s">
        <v>1127</v>
      </c>
    </row>
    <row r="35" spans="9:13" ht="20.25">
      <c r="K35" s="297"/>
      <c r="L35" s="108">
        <f t="shared" si="0"/>
        <v>31</v>
      </c>
      <c r="M35" s="109" t="s">
        <v>1128</v>
      </c>
    </row>
    <row r="36" spans="9:13" ht="20.25">
      <c r="I36" s="107">
        <v>32</v>
      </c>
      <c r="J36" s="108" t="str">
        <f t="shared" ref="J36:J99" si="1">CHAR(I36)</f>
        <v xml:space="preserve"> </v>
      </c>
      <c r="K36" s="297"/>
    </row>
    <row r="37" spans="9:13" ht="20.25">
      <c r="I37" s="107">
        <v>33</v>
      </c>
      <c r="J37" s="108" t="str">
        <f t="shared" si="1"/>
        <v>!</v>
      </c>
      <c r="K37" s="297"/>
    </row>
    <row r="38" spans="9:13" ht="20.25">
      <c r="I38" s="107">
        <v>34</v>
      </c>
      <c r="J38" s="108" t="str">
        <f t="shared" si="1"/>
        <v>"</v>
      </c>
      <c r="K38" s="297"/>
    </row>
    <row r="39" spans="9:13" ht="20.25">
      <c r="I39" s="107">
        <v>35</v>
      </c>
      <c r="J39" s="108" t="str">
        <f t="shared" si="1"/>
        <v>#</v>
      </c>
      <c r="K39" s="297"/>
    </row>
    <row r="40" spans="9:13" ht="20.25">
      <c r="I40" s="107">
        <v>36</v>
      </c>
      <c r="J40" s="108" t="str">
        <f t="shared" si="1"/>
        <v>$</v>
      </c>
      <c r="K40" s="297"/>
    </row>
    <row r="41" spans="9:13" ht="20.25">
      <c r="I41" s="107">
        <v>37</v>
      </c>
      <c r="J41" s="108" t="str">
        <f t="shared" si="1"/>
        <v>%</v>
      </c>
      <c r="K41" s="297"/>
    </row>
    <row r="42" spans="9:13" ht="20.25">
      <c r="I42" s="107">
        <v>38</v>
      </c>
      <c r="J42" s="108" t="str">
        <f t="shared" si="1"/>
        <v>&amp;</v>
      </c>
      <c r="K42" s="297"/>
    </row>
    <row r="43" spans="9:13" ht="20.25">
      <c r="I43" s="107">
        <v>39</v>
      </c>
      <c r="J43" s="108" t="str">
        <f t="shared" si="1"/>
        <v>'</v>
      </c>
      <c r="K43" s="297"/>
    </row>
    <row r="44" spans="9:13" ht="20.25">
      <c r="I44" s="107">
        <v>40</v>
      </c>
      <c r="J44" s="108" t="str">
        <f t="shared" si="1"/>
        <v>(</v>
      </c>
      <c r="K44" s="297"/>
    </row>
    <row r="45" spans="9:13" ht="20.25">
      <c r="I45" s="107">
        <v>41</v>
      </c>
      <c r="J45" s="108" t="str">
        <f t="shared" si="1"/>
        <v>)</v>
      </c>
      <c r="K45" s="297"/>
    </row>
    <row r="46" spans="9:13" ht="20.25">
      <c r="I46" s="107">
        <v>42</v>
      </c>
      <c r="J46" s="108" t="str">
        <f t="shared" si="1"/>
        <v>*</v>
      </c>
      <c r="K46" s="297"/>
    </row>
    <row r="47" spans="9:13" ht="20.25">
      <c r="I47" s="107">
        <v>43</v>
      </c>
      <c r="J47" s="108" t="str">
        <f t="shared" si="1"/>
        <v>+</v>
      </c>
      <c r="K47" s="297"/>
    </row>
    <row r="48" spans="9:13" ht="20.25">
      <c r="I48" s="107">
        <v>44</v>
      </c>
      <c r="J48" s="108" t="str">
        <f t="shared" si="1"/>
        <v>,</v>
      </c>
      <c r="K48" s="297"/>
    </row>
    <row r="49" spans="9:11" ht="20.25">
      <c r="I49" s="107">
        <v>45</v>
      </c>
      <c r="J49" s="108" t="str">
        <f t="shared" si="1"/>
        <v>-</v>
      </c>
      <c r="K49" s="297"/>
    </row>
    <row r="50" spans="9:11" ht="20.25">
      <c r="I50" s="107">
        <v>46</v>
      </c>
      <c r="J50" s="108" t="str">
        <f t="shared" si="1"/>
        <v>.</v>
      </c>
      <c r="K50" s="297"/>
    </row>
    <row r="51" spans="9:11" ht="20.25">
      <c r="I51" s="107">
        <v>47</v>
      </c>
      <c r="J51" s="108" t="str">
        <f t="shared" si="1"/>
        <v>/</v>
      </c>
      <c r="K51" s="297"/>
    </row>
    <row r="52" spans="9:11" ht="20.25">
      <c r="I52" s="107">
        <v>48</v>
      </c>
      <c r="J52" s="108" t="str">
        <f t="shared" si="1"/>
        <v>0</v>
      </c>
      <c r="K52" s="297"/>
    </row>
    <row r="53" spans="9:11" ht="20.25">
      <c r="I53" s="107">
        <v>49</v>
      </c>
      <c r="J53" s="108" t="str">
        <f t="shared" si="1"/>
        <v>1</v>
      </c>
      <c r="K53" s="297"/>
    </row>
    <row r="54" spans="9:11" ht="20.25">
      <c r="I54" s="107">
        <v>50</v>
      </c>
      <c r="J54" s="108" t="str">
        <f t="shared" si="1"/>
        <v>2</v>
      </c>
      <c r="K54" s="297"/>
    </row>
    <row r="55" spans="9:11" ht="20.25">
      <c r="I55" s="107">
        <v>51</v>
      </c>
      <c r="J55" s="108" t="str">
        <f t="shared" si="1"/>
        <v>3</v>
      </c>
      <c r="K55" s="297"/>
    </row>
    <row r="56" spans="9:11" ht="20.25">
      <c r="I56" s="107">
        <v>52</v>
      </c>
      <c r="J56" s="108" t="str">
        <f t="shared" si="1"/>
        <v>4</v>
      </c>
      <c r="K56" s="297"/>
    </row>
    <row r="57" spans="9:11" ht="20.25">
      <c r="I57" s="107">
        <v>53</v>
      </c>
      <c r="J57" s="108" t="str">
        <f t="shared" si="1"/>
        <v>5</v>
      </c>
      <c r="K57" s="297"/>
    </row>
    <row r="58" spans="9:11" ht="20.25">
      <c r="I58" s="107">
        <v>54</v>
      </c>
      <c r="J58" s="108" t="str">
        <f t="shared" si="1"/>
        <v>6</v>
      </c>
      <c r="K58" s="297"/>
    </row>
    <row r="59" spans="9:11" ht="20.25">
      <c r="I59" s="107">
        <v>55</v>
      </c>
      <c r="J59" s="108" t="str">
        <f t="shared" si="1"/>
        <v>7</v>
      </c>
      <c r="K59" s="297"/>
    </row>
    <row r="60" spans="9:11" ht="20.25">
      <c r="I60" s="107">
        <v>56</v>
      </c>
      <c r="J60" s="108" t="str">
        <f t="shared" si="1"/>
        <v>8</v>
      </c>
      <c r="K60" s="297"/>
    </row>
    <row r="61" spans="9:11" ht="20.25">
      <c r="I61" s="107">
        <v>57</v>
      </c>
      <c r="J61" s="108" t="str">
        <f t="shared" si="1"/>
        <v>9</v>
      </c>
      <c r="K61" s="297"/>
    </row>
    <row r="62" spans="9:11" ht="20.25">
      <c r="I62" s="107">
        <v>58</v>
      </c>
      <c r="J62" s="108" t="str">
        <f t="shared" si="1"/>
        <v>:</v>
      </c>
      <c r="K62" s="297"/>
    </row>
    <row r="63" spans="9:11" ht="20.25">
      <c r="I63" s="107">
        <v>59</v>
      </c>
      <c r="J63" s="108" t="str">
        <f t="shared" si="1"/>
        <v>;</v>
      </c>
      <c r="K63" s="297"/>
    </row>
    <row r="64" spans="9:11" ht="20.25">
      <c r="I64" s="107">
        <v>60</v>
      </c>
      <c r="J64" s="108" t="str">
        <f t="shared" si="1"/>
        <v>&lt;</v>
      </c>
      <c r="K64" s="297"/>
    </row>
    <row r="65" spans="9:15" ht="20.25">
      <c r="I65" s="107">
        <v>61</v>
      </c>
      <c r="J65" s="108" t="str">
        <f t="shared" si="1"/>
        <v>=</v>
      </c>
      <c r="K65" s="297"/>
    </row>
    <row r="66" spans="9:15" ht="20.25">
      <c r="I66" s="107">
        <v>62</v>
      </c>
      <c r="J66" s="108" t="str">
        <f t="shared" si="1"/>
        <v>&gt;</v>
      </c>
      <c r="K66" s="297"/>
    </row>
    <row r="67" spans="9:15" ht="20.25">
      <c r="I67" s="107">
        <v>63</v>
      </c>
      <c r="J67" s="108" t="str">
        <f t="shared" si="1"/>
        <v>?</v>
      </c>
      <c r="K67" s="297"/>
    </row>
    <row r="68" spans="9:15" ht="20.25">
      <c r="I68" s="107">
        <v>64</v>
      </c>
      <c r="J68" s="108" t="str">
        <f t="shared" si="1"/>
        <v>@</v>
      </c>
      <c r="K68" s="297"/>
    </row>
    <row r="69" spans="9:15" ht="20.25">
      <c r="I69" s="107">
        <v>65</v>
      </c>
      <c r="J69" s="108" t="str">
        <f t="shared" si="1"/>
        <v>A</v>
      </c>
      <c r="K69" s="297"/>
    </row>
    <row r="70" spans="9:15" ht="20.25">
      <c r="I70" s="107">
        <v>66</v>
      </c>
      <c r="J70" s="108" t="str">
        <f t="shared" si="1"/>
        <v>B</v>
      </c>
      <c r="K70" s="297"/>
    </row>
    <row r="71" spans="9:15" ht="20.25">
      <c r="I71" s="107">
        <v>67</v>
      </c>
      <c r="J71" s="108" t="str">
        <f t="shared" si="1"/>
        <v>C</v>
      </c>
      <c r="K71" s="297"/>
      <c r="O71" s="43"/>
    </row>
    <row r="72" spans="9:15" ht="20.25">
      <c r="I72" s="107">
        <v>68</v>
      </c>
      <c r="J72" s="108" t="str">
        <f t="shared" si="1"/>
        <v>D</v>
      </c>
      <c r="K72" s="297"/>
    </row>
    <row r="73" spans="9:15" ht="20.25">
      <c r="I73" s="107">
        <v>69</v>
      </c>
      <c r="J73" s="108" t="str">
        <f t="shared" si="1"/>
        <v>E</v>
      </c>
      <c r="K73" s="297"/>
    </row>
    <row r="74" spans="9:15" ht="20.25">
      <c r="I74" s="107">
        <v>70</v>
      </c>
      <c r="J74" s="108" t="str">
        <f t="shared" si="1"/>
        <v>F</v>
      </c>
      <c r="K74" s="297"/>
    </row>
    <row r="75" spans="9:15" ht="20.25">
      <c r="I75" s="107">
        <v>71</v>
      </c>
      <c r="J75" s="108" t="str">
        <f t="shared" si="1"/>
        <v>G</v>
      </c>
      <c r="K75" s="297"/>
    </row>
    <row r="76" spans="9:15" ht="20.25">
      <c r="I76" s="107">
        <v>72</v>
      </c>
      <c r="J76" s="108" t="str">
        <f t="shared" si="1"/>
        <v>H</v>
      </c>
      <c r="K76" s="297"/>
    </row>
    <row r="77" spans="9:15" ht="20.25">
      <c r="I77" s="107">
        <v>73</v>
      </c>
      <c r="J77" s="108" t="str">
        <f t="shared" si="1"/>
        <v>I</v>
      </c>
      <c r="K77" s="297"/>
    </row>
    <row r="78" spans="9:15" ht="20.25">
      <c r="I78" s="107">
        <v>74</v>
      </c>
      <c r="J78" s="108" t="str">
        <f t="shared" si="1"/>
        <v>J</v>
      </c>
      <c r="K78" s="297"/>
    </row>
    <row r="79" spans="9:15" ht="20.25">
      <c r="I79" s="107">
        <v>75</v>
      </c>
      <c r="J79" s="108" t="str">
        <f t="shared" si="1"/>
        <v>K</v>
      </c>
      <c r="K79" s="297"/>
    </row>
    <row r="80" spans="9:15" ht="20.25">
      <c r="I80" s="107">
        <v>76</v>
      </c>
      <c r="J80" s="108" t="str">
        <f t="shared" si="1"/>
        <v>L</v>
      </c>
      <c r="K80" s="297"/>
    </row>
    <row r="81" spans="9:11" ht="20.25">
      <c r="I81" s="107">
        <v>77</v>
      </c>
      <c r="J81" s="108" t="str">
        <f t="shared" si="1"/>
        <v>M</v>
      </c>
      <c r="K81" s="297"/>
    </row>
    <row r="82" spans="9:11" ht="20.25">
      <c r="I82" s="107">
        <v>78</v>
      </c>
      <c r="J82" s="108" t="str">
        <f t="shared" si="1"/>
        <v>N</v>
      </c>
      <c r="K82" s="297"/>
    </row>
    <row r="83" spans="9:11" ht="20.25">
      <c r="I83" s="107">
        <v>79</v>
      </c>
      <c r="J83" s="108" t="str">
        <f t="shared" si="1"/>
        <v>O</v>
      </c>
      <c r="K83" s="297"/>
    </row>
    <row r="84" spans="9:11" ht="20.25">
      <c r="I84" s="107">
        <v>80</v>
      </c>
      <c r="J84" s="108" t="str">
        <f t="shared" si="1"/>
        <v>P</v>
      </c>
      <c r="K84" s="297"/>
    </row>
    <row r="85" spans="9:11" ht="20.25">
      <c r="I85" s="107">
        <v>81</v>
      </c>
      <c r="J85" s="108" t="str">
        <f t="shared" si="1"/>
        <v>Q</v>
      </c>
      <c r="K85" s="297"/>
    </row>
    <row r="86" spans="9:11" ht="20.25">
      <c r="I86" s="107">
        <v>82</v>
      </c>
      <c r="J86" s="108" t="str">
        <f t="shared" si="1"/>
        <v>R</v>
      </c>
      <c r="K86" s="297"/>
    </row>
    <row r="87" spans="9:11" ht="20.25">
      <c r="I87" s="107">
        <v>83</v>
      </c>
      <c r="J87" s="108" t="str">
        <f t="shared" si="1"/>
        <v>S</v>
      </c>
      <c r="K87" s="297"/>
    </row>
    <row r="88" spans="9:11" ht="20.25">
      <c r="I88" s="107">
        <v>84</v>
      </c>
      <c r="J88" s="108" t="str">
        <f t="shared" si="1"/>
        <v>T</v>
      </c>
      <c r="K88" s="297"/>
    </row>
    <row r="89" spans="9:11" ht="20.25">
      <c r="I89" s="107">
        <v>85</v>
      </c>
      <c r="J89" s="108" t="str">
        <f t="shared" si="1"/>
        <v>U</v>
      </c>
      <c r="K89" s="297"/>
    </row>
    <row r="90" spans="9:11" ht="20.25">
      <c r="I90" s="107">
        <v>86</v>
      </c>
      <c r="J90" s="108" t="str">
        <f t="shared" si="1"/>
        <v>V</v>
      </c>
      <c r="K90" s="297"/>
    </row>
    <row r="91" spans="9:11" ht="20.25">
      <c r="I91" s="107">
        <v>87</v>
      </c>
      <c r="J91" s="108" t="str">
        <f t="shared" si="1"/>
        <v>W</v>
      </c>
      <c r="K91" s="297"/>
    </row>
    <row r="92" spans="9:11" ht="20.25">
      <c r="I92" s="107">
        <v>88</v>
      </c>
      <c r="J92" s="108" t="str">
        <f t="shared" si="1"/>
        <v>X</v>
      </c>
      <c r="K92" s="297"/>
    </row>
    <row r="93" spans="9:11" ht="20.25">
      <c r="I93" s="107">
        <v>89</v>
      </c>
      <c r="J93" s="108" t="str">
        <f t="shared" si="1"/>
        <v>Y</v>
      </c>
      <c r="K93" s="297"/>
    </row>
    <row r="94" spans="9:11" ht="20.25">
      <c r="I94" s="107">
        <v>90</v>
      </c>
      <c r="J94" s="108" t="str">
        <f t="shared" si="1"/>
        <v>Z</v>
      </c>
      <c r="K94" s="297"/>
    </row>
    <row r="95" spans="9:11" ht="20.25">
      <c r="I95" s="107">
        <v>91</v>
      </c>
      <c r="J95" s="108" t="str">
        <f t="shared" si="1"/>
        <v>[</v>
      </c>
      <c r="K95" s="297"/>
    </row>
    <row r="96" spans="9:11" ht="20.25">
      <c r="I96" s="107">
        <v>92</v>
      </c>
      <c r="J96" s="108" t="str">
        <f t="shared" si="1"/>
        <v>\</v>
      </c>
      <c r="K96" s="297"/>
    </row>
    <row r="97" spans="9:11" ht="20.25">
      <c r="I97" s="107">
        <v>93</v>
      </c>
      <c r="J97" s="108" t="str">
        <f t="shared" si="1"/>
        <v>]</v>
      </c>
      <c r="K97" s="297"/>
    </row>
    <row r="98" spans="9:11" ht="20.25">
      <c r="I98" s="107">
        <v>94</v>
      </c>
      <c r="J98" s="108" t="str">
        <f t="shared" si="1"/>
        <v>^</v>
      </c>
      <c r="K98" s="297"/>
    </row>
    <row r="99" spans="9:11" ht="20.25">
      <c r="I99" s="107">
        <v>95</v>
      </c>
      <c r="J99" s="108" t="str">
        <f t="shared" si="1"/>
        <v>_</v>
      </c>
      <c r="K99" s="297"/>
    </row>
    <row r="100" spans="9:11" ht="20.25">
      <c r="I100" s="107">
        <v>96</v>
      </c>
      <c r="J100" s="108" t="str">
        <f t="shared" ref="J100:J163" si="2">CHAR(I100)</f>
        <v>`</v>
      </c>
      <c r="K100" s="297"/>
    </row>
    <row r="101" spans="9:11" ht="20.25">
      <c r="I101" s="107">
        <v>97</v>
      </c>
      <c r="J101" s="108" t="str">
        <f t="shared" si="2"/>
        <v>a</v>
      </c>
      <c r="K101" s="297"/>
    </row>
    <row r="102" spans="9:11" ht="20.25">
      <c r="I102" s="107">
        <v>98</v>
      </c>
      <c r="J102" s="108" t="str">
        <f t="shared" si="2"/>
        <v>b</v>
      </c>
      <c r="K102" s="297"/>
    </row>
    <row r="103" spans="9:11" ht="20.25">
      <c r="I103" s="107">
        <v>99</v>
      </c>
      <c r="J103" s="108" t="str">
        <f t="shared" si="2"/>
        <v>c</v>
      </c>
      <c r="K103" s="297"/>
    </row>
    <row r="104" spans="9:11" ht="20.25">
      <c r="I104" s="107">
        <v>100</v>
      </c>
      <c r="J104" s="108" t="str">
        <f t="shared" si="2"/>
        <v>d</v>
      </c>
      <c r="K104" s="297"/>
    </row>
    <row r="105" spans="9:11" ht="20.25">
      <c r="I105" s="107">
        <v>101</v>
      </c>
      <c r="J105" s="108" t="str">
        <f t="shared" si="2"/>
        <v>e</v>
      </c>
      <c r="K105" s="297"/>
    </row>
    <row r="106" spans="9:11" ht="20.25">
      <c r="I106" s="107">
        <v>102</v>
      </c>
      <c r="J106" s="108" t="str">
        <f t="shared" si="2"/>
        <v>f</v>
      </c>
      <c r="K106" s="297"/>
    </row>
    <row r="107" spans="9:11" ht="20.25">
      <c r="I107" s="107">
        <v>103</v>
      </c>
      <c r="J107" s="108" t="str">
        <f t="shared" si="2"/>
        <v>g</v>
      </c>
      <c r="K107" s="297"/>
    </row>
    <row r="108" spans="9:11" ht="20.25">
      <c r="I108" s="107">
        <v>104</v>
      </c>
      <c r="J108" s="108" t="str">
        <f t="shared" si="2"/>
        <v>h</v>
      </c>
      <c r="K108" s="297"/>
    </row>
    <row r="109" spans="9:11" ht="20.25">
      <c r="I109" s="107">
        <v>105</v>
      </c>
      <c r="J109" s="108" t="str">
        <f t="shared" si="2"/>
        <v>i</v>
      </c>
      <c r="K109" s="297"/>
    </row>
    <row r="110" spans="9:11" ht="20.25">
      <c r="I110" s="107">
        <v>106</v>
      </c>
      <c r="J110" s="108" t="str">
        <f t="shared" si="2"/>
        <v>j</v>
      </c>
      <c r="K110" s="297"/>
    </row>
    <row r="111" spans="9:11" ht="20.25">
      <c r="I111" s="107">
        <v>107</v>
      </c>
      <c r="J111" s="108" t="str">
        <f t="shared" si="2"/>
        <v>k</v>
      </c>
      <c r="K111" s="297"/>
    </row>
    <row r="112" spans="9:11" ht="20.25">
      <c r="I112" s="107">
        <v>108</v>
      </c>
      <c r="J112" s="108" t="str">
        <f t="shared" si="2"/>
        <v>l</v>
      </c>
      <c r="K112" s="297"/>
    </row>
    <row r="113" spans="9:11" ht="20.25">
      <c r="I113" s="107">
        <v>109</v>
      </c>
      <c r="J113" s="108" t="str">
        <f t="shared" si="2"/>
        <v>m</v>
      </c>
      <c r="K113" s="297"/>
    </row>
    <row r="114" spans="9:11" ht="20.25">
      <c r="I114" s="107">
        <v>110</v>
      </c>
      <c r="J114" s="108" t="str">
        <f t="shared" si="2"/>
        <v>n</v>
      </c>
      <c r="K114" s="297"/>
    </row>
    <row r="115" spans="9:11" ht="20.25">
      <c r="I115" s="107">
        <v>111</v>
      </c>
      <c r="J115" s="108" t="str">
        <f t="shared" si="2"/>
        <v>o</v>
      </c>
      <c r="K115" s="297"/>
    </row>
    <row r="116" spans="9:11" ht="20.25">
      <c r="I116" s="107">
        <v>112</v>
      </c>
      <c r="J116" s="108" t="str">
        <f t="shared" si="2"/>
        <v>p</v>
      </c>
      <c r="K116" s="297"/>
    </row>
    <row r="117" spans="9:11" ht="20.25">
      <c r="I117" s="107">
        <v>113</v>
      </c>
      <c r="J117" s="108" t="str">
        <f t="shared" si="2"/>
        <v>q</v>
      </c>
      <c r="K117" s="297"/>
    </row>
    <row r="118" spans="9:11" ht="20.25">
      <c r="I118" s="107">
        <v>114</v>
      </c>
      <c r="J118" s="108" t="str">
        <f t="shared" si="2"/>
        <v>r</v>
      </c>
      <c r="K118" s="297"/>
    </row>
    <row r="119" spans="9:11" ht="20.25">
      <c r="I119" s="107">
        <v>115</v>
      </c>
      <c r="J119" s="108" t="str">
        <f t="shared" si="2"/>
        <v>s</v>
      </c>
      <c r="K119" s="297"/>
    </row>
    <row r="120" spans="9:11" ht="20.25">
      <c r="I120" s="107">
        <v>116</v>
      </c>
      <c r="J120" s="108" t="str">
        <f t="shared" si="2"/>
        <v>t</v>
      </c>
      <c r="K120" s="297"/>
    </row>
    <row r="121" spans="9:11" ht="20.25">
      <c r="I121" s="107">
        <v>117</v>
      </c>
      <c r="J121" s="108" t="str">
        <f t="shared" si="2"/>
        <v>u</v>
      </c>
      <c r="K121" s="297"/>
    </row>
    <row r="122" spans="9:11" ht="20.25">
      <c r="I122" s="107">
        <v>118</v>
      </c>
      <c r="J122" s="108" t="str">
        <f t="shared" si="2"/>
        <v>v</v>
      </c>
      <c r="K122" s="297"/>
    </row>
    <row r="123" spans="9:11" ht="20.25">
      <c r="I123" s="107">
        <v>119</v>
      </c>
      <c r="J123" s="108" t="str">
        <f t="shared" si="2"/>
        <v>w</v>
      </c>
      <c r="K123" s="297"/>
    </row>
    <row r="124" spans="9:11" ht="20.25">
      <c r="I124" s="107">
        <v>120</v>
      </c>
      <c r="J124" s="108" t="str">
        <f t="shared" si="2"/>
        <v>x</v>
      </c>
      <c r="K124" s="297"/>
    </row>
    <row r="125" spans="9:11" ht="20.25">
      <c r="I125" s="107">
        <v>121</v>
      </c>
      <c r="J125" s="108" t="str">
        <f t="shared" si="2"/>
        <v>y</v>
      </c>
      <c r="K125" s="297"/>
    </row>
    <row r="126" spans="9:11" ht="20.25">
      <c r="I126" s="107">
        <v>122</v>
      </c>
      <c r="J126" s="108" t="str">
        <f t="shared" si="2"/>
        <v>z</v>
      </c>
      <c r="K126" s="297"/>
    </row>
    <row r="127" spans="9:11" ht="20.25">
      <c r="I127" s="107">
        <v>123</v>
      </c>
      <c r="J127" s="108" t="str">
        <f t="shared" si="2"/>
        <v>{</v>
      </c>
      <c r="K127" s="297"/>
    </row>
    <row r="128" spans="9:11" ht="20.25">
      <c r="I128" s="107">
        <v>124</v>
      </c>
      <c r="J128" s="108" t="str">
        <f t="shared" si="2"/>
        <v>|</v>
      </c>
      <c r="K128" s="297"/>
    </row>
    <row r="129" spans="9:11" ht="20.25">
      <c r="I129" s="107">
        <v>125</v>
      </c>
      <c r="J129" s="108" t="str">
        <f t="shared" si="2"/>
        <v>}</v>
      </c>
      <c r="K129" s="297"/>
    </row>
    <row r="130" spans="9:11" ht="20.25">
      <c r="I130" s="107">
        <v>126</v>
      </c>
      <c r="J130" s="108" t="str">
        <f t="shared" si="2"/>
        <v>~</v>
      </c>
      <c r="K130" s="297"/>
    </row>
    <row r="131" spans="9:11" ht="20.25">
      <c r="I131" s="107">
        <v>127</v>
      </c>
      <c r="J131" s="108" t="str">
        <f t="shared" si="2"/>
        <v></v>
      </c>
      <c r="K131" s="297"/>
    </row>
    <row r="132" spans="9:11" ht="20.25">
      <c r="I132" s="107">
        <v>128</v>
      </c>
      <c r="J132" s="108" t="str">
        <f t="shared" si="2"/>
        <v>€</v>
      </c>
      <c r="K132" s="297"/>
    </row>
    <row r="133" spans="9:11" ht="20.25">
      <c r="I133" s="107">
        <v>129</v>
      </c>
      <c r="J133" s="108" t="str">
        <f t="shared" si="2"/>
        <v></v>
      </c>
      <c r="K133" s="297"/>
    </row>
    <row r="134" spans="9:11" ht="20.25">
      <c r="I134" s="107">
        <v>130</v>
      </c>
      <c r="J134" s="108" t="str">
        <f t="shared" si="2"/>
        <v>‚</v>
      </c>
      <c r="K134" s="297"/>
    </row>
    <row r="135" spans="9:11" ht="20.25">
      <c r="I135" s="107">
        <v>131</v>
      </c>
      <c r="J135" s="108" t="str">
        <f t="shared" si="2"/>
        <v>ƒ</v>
      </c>
      <c r="K135" s="297"/>
    </row>
    <row r="136" spans="9:11" ht="20.25">
      <c r="I136" s="107">
        <v>132</v>
      </c>
      <c r="J136" s="108" t="str">
        <f t="shared" si="2"/>
        <v>„</v>
      </c>
      <c r="K136" s="297"/>
    </row>
    <row r="137" spans="9:11" ht="20.25">
      <c r="I137" s="107">
        <v>133</v>
      </c>
      <c r="J137" s="108" t="str">
        <f t="shared" si="2"/>
        <v>…</v>
      </c>
      <c r="K137" s="297"/>
    </row>
    <row r="138" spans="9:11" ht="20.25">
      <c r="I138" s="107">
        <v>134</v>
      </c>
      <c r="J138" s="108" t="str">
        <f t="shared" si="2"/>
        <v>†</v>
      </c>
      <c r="K138" s="297"/>
    </row>
    <row r="139" spans="9:11" ht="20.25">
      <c r="I139" s="107">
        <v>135</v>
      </c>
      <c r="J139" s="108" t="str">
        <f t="shared" si="2"/>
        <v>‡</v>
      </c>
      <c r="K139" s="297"/>
    </row>
    <row r="140" spans="9:11" ht="20.25">
      <c r="I140" s="107">
        <v>136</v>
      </c>
      <c r="J140" s="108" t="str">
        <f t="shared" si="2"/>
        <v>ˆ</v>
      </c>
      <c r="K140" s="297"/>
    </row>
    <row r="141" spans="9:11" ht="20.25">
      <c r="I141" s="107">
        <v>137</v>
      </c>
      <c r="J141" s="108" t="str">
        <f t="shared" si="2"/>
        <v>‰</v>
      </c>
      <c r="K141" s="297"/>
    </row>
    <row r="142" spans="9:11" ht="20.25">
      <c r="I142" s="107">
        <v>138</v>
      </c>
      <c r="J142" s="108" t="str">
        <f t="shared" si="2"/>
        <v>Š</v>
      </c>
      <c r="K142" s="297"/>
    </row>
    <row r="143" spans="9:11" ht="20.25">
      <c r="I143" s="107">
        <v>139</v>
      </c>
      <c r="J143" s="108" t="str">
        <f t="shared" si="2"/>
        <v>‹</v>
      </c>
      <c r="K143" s="297"/>
    </row>
    <row r="144" spans="9:11" ht="20.25">
      <c r="I144" s="107">
        <v>140</v>
      </c>
      <c r="J144" s="108" t="str">
        <f t="shared" si="2"/>
        <v>Œ</v>
      </c>
      <c r="K144" s="297"/>
    </row>
    <row r="145" spans="9:11" ht="20.25">
      <c r="I145" s="107">
        <v>141</v>
      </c>
      <c r="J145" s="108" t="str">
        <f t="shared" si="2"/>
        <v></v>
      </c>
      <c r="K145" s="297"/>
    </row>
    <row r="146" spans="9:11" ht="20.25">
      <c r="I146" s="107">
        <v>142</v>
      </c>
      <c r="J146" s="108" t="str">
        <f t="shared" si="2"/>
        <v>Ž</v>
      </c>
      <c r="K146" s="297"/>
    </row>
    <row r="147" spans="9:11" ht="20.25">
      <c r="I147" s="107">
        <v>143</v>
      </c>
      <c r="J147" s="108" t="str">
        <f t="shared" si="2"/>
        <v></v>
      </c>
      <c r="K147" s="297"/>
    </row>
    <row r="148" spans="9:11" ht="20.25">
      <c r="I148" s="107">
        <v>144</v>
      </c>
      <c r="J148" s="108" t="str">
        <f t="shared" si="2"/>
        <v></v>
      </c>
      <c r="K148" s="297"/>
    </row>
    <row r="149" spans="9:11" ht="20.25">
      <c r="I149" s="107">
        <v>145</v>
      </c>
      <c r="J149" s="108" t="str">
        <f t="shared" si="2"/>
        <v>‘</v>
      </c>
      <c r="K149" s="297"/>
    </row>
    <row r="150" spans="9:11" ht="20.25">
      <c r="I150" s="107">
        <v>146</v>
      </c>
      <c r="J150" s="108" t="str">
        <f t="shared" si="2"/>
        <v>’</v>
      </c>
      <c r="K150" s="297"/>
    </row>
    <row r="151" spans="9:11" ht="20.25">
      <c r="I151" s="107">
        <v>147</v>
      </c>
      <c r="J151" s="108" t="str">
        <f t="shared" si="2"/>
        <v>“</v>
      </c>
      <c r="K151" s="297"/>
    </row>
    <row r="152" spans="9:11" ht="20.25">
      <c r="I152" s="107">
        <v>148</v>
      </c>
      <c r="J152" s="108" t="str">
        <f t="shared" si="2"/>
        <v>”</v>
      </c>
      <c r="K152" s="297"/>
    </row>
    <row r="153" spans="9:11" ht="20.25">
      <c r="I153" s="107">
        <v>149</v>
      </c>
      <c r="J153" s="108" t="str">
        <f t="shared" si="2"/>
        <v>•</v>
      </c>
      <c r="K153" s="297"/>
    </row>
    <row r="154" spans="9:11" ht="20.25">
      <c r="I154" s="107">
        <v>150</v>
      </c>
      <c r="J154" s="108" t="str">
        <f t="shared" si="2"/>
        <v>–</v>
      </c>
      <c r="K154" s="297"/>
    </row>
    <row r="155" spans="9:11" ht="20.25">
      <c r="I155" s="107">
        <v>151</v>
      </c>
      <c r="J155" s="108" t="str">
        <f t="shared" si="2"/>
        <v>—</v>
      </c>
      <c r="K155" s="297"/>
    </row>
    <row r="156" spans="9:11" ht="20.25">
      <c r="I156" s="107">
        <v>152</v>
      </c>
      <c r="J156" s="108" t="str">
        <f t="shared" si="2"/>
        <v>˜</v>
      </c>
      <c r="K156" s="297"/>
    </row>
    <row r="157" spans="9:11" ht="20.25">
      <c r="I157" s="107">
        <v>153</v>
      </c>
      <c r="J157" s="108" t="str">
        <f t="shared" si="2"/>
        <v>™</v>
      </c>
      <c r="K157" s="297"/>
    </row>
    <row r="158" spans="9:11" ht="20.25">
      <c r="I158" s="107">
        <v>154</v>
      </c>
      <c r="J158" s="108" t="str">
        <f t="shared" si="2"/>
        <v>š</v>
      </c>
      <c r="K158" s="297"/>
    </row>
    <row r="159" spans="9:11" ht="20.25">
      <c r="I159" s="107">
        <v>155</v>
      </c>
      <c r="J159" s="108" t="str">
        <f t="shared" si="2"/>
        <v>›</v>
      </c>
      <c r="K159" s="297"/>
    </row>
    <row r="160" spans="9:11" ht="20.25">
      <c r="I160" s="107">
        <v>156</v>
      </c>
      <c r="J160" s="108" t="str">
        <f t="shared" si="2"/>
        <v>œ</v>
      </c>
      <c r="K160" s="297"/>
    </row>
    <row r="161" spans="9:11" ht="20.25">
      <c r="I161" s="107">
        <v>157</v>
      </c>
      <c r="J161" s="108" t="str">
        <f t="shared" si="2"/>
        <v></v>
      </c>
      <c r="K161" s="297"/>
    </row>
    <row r="162" spans="9:11" ht="20.25">
      <c r="I162" s="107">
        <v>158</v>
      </c>
      <c r="J162" s="108" t="str">
        <f t="shared" si="2"/>
        <v>ž</v>
      </c>
      <c r="K162" s="297"/>
    </row>
    <row r="163" spans="9:11" ht="20.25">
      <c r="I163" s="107">
        <v>159</v>
      </c>
      <c r="J163" s="108" t="str">
        <f t="shared" si="2"/>
        <v>Ÿ</v>
      </c>
      <c r="K163" s="297"/>
    </row>
    <row r="164" spans="9:11" ht="20.25">
      <c r="I164" s="107">
        <v>160</v>
      </c>
      <c r="J164" s="108" t="str">
        <f t="shared" ref="J164:J227" si="3">CHAR(I164)</f>
        <v> </v>
      </c>
      <c r="K164" s="297"/>
    </row>
    <row r="165" spans="9:11" ht="20.25">
      <c r="I165" s="107">
        <v>161</v>
      </c>
      <c r="J165" s="108" t="str">
        <f t="shared" si="3"/>
        <v>¡</v>
      </c>
      <c r="K165" s="297"/>
    </row>
    <row r="166" spans="9:11" ht="20.25">
      <c r="I166" s="107">
        <v>162</v>
      </c>
      <c r="J166" s="108" t="str">
        <f t="shared" si="3"/>
        <v>¢</v>
      </c>
      <c r="K166" s="297"/>
    </row>
    <row r="167" spans="9:11" ht="20.25">
      <c r="I167" s="107">
        <v>163</v>
      </c>
      <c r="J167" s="108" t="str">
        <f t="shared" si="3"/>
        <v>£</v>
      </c>
      <c r="K167" s="297"/>
    </row>
    <row r="168" spans="9:11" ht="20.25">
      <c r="I168" s="107">
        <v>164</v>
      </c>
      <c r="J168" s="108" t="str">
        <f t="shared" si="3"/>
        <v>¤</v>
      </c>
      <c r="K168" s="297"/>
    </row>
    <row r="169" spans="9:11" ht="20.25">
      <c r="I169" s="107">
        <v>165</v>
      </c>
      <c r="J169" s="108" t="str">
        <f t="shared" si="3"/>
        <v>¥</v>
      </c>
      <c r="K169" s="297"/>
    </row>
    <row r="170" spans="9:11" ht="20.25">
      <c r="I170" s="107">
        <v>166</v>
      </c>
      <c r="J170" s="108" t="str">
        <f t="shared" si="3"/>
        <v>¦</v>
      </c>
      <c r="K170" s="297"/>
    </row>
    <row r="171" spans="9:11" ht="20.25">
      <c r="I171" s="107">
        <v>167</v>
      </c>
      <c r="J171" s="108" t="str">
        <f t="shared" si="3"/>
        <v>§</v>
      </c>
      <c r="K171" s="297"/>
    </row>
    <row r="172" spans="9:11" ht="20.25">
      <c r="I172" s="107">
        <v>168</v>
      </c>
      <c r="J172" s="108" t="str">
        <f t="shared" si="3"/>
        <v>¨</v>
      </c>
      <c r="K172" s="297"/>
    </row>
    <row r="173" spans="9:11" ht="20.25">
      <c r="I173" s="107">
        <v>169</v>
      </c>
      <c r="J173" s="108" t="str">
        <f t="shared" si="3"/>
        <v>©</v>
      </c>
      <c r="K173" s="297"/>
    </row>
    <row r="174" spans="9:11" ht="20.25">
      <c r="I174" s="107">
        <v>170</v>
      </c>
      <c r="J174" s="108" t="str">
        <f t="shared" si="3"/>
        <v>ª</v>
      </c>
      <c r="K174" s="297"/>
    </row>
    <row r="175" spans="9:11" ht="20.25">
      <c r="I175" s="107">
        <v>171</v>
      </c>
      <c r="J175" s="108" t="str">
        <f t="shared" si="3"/>
        <v>«</v>
      </c>
      <c r="K175" s="297"/>
    </row>
    <row r="176" spans="9:11" ht="20.25">
      <c r="I176" s="107">
        <v>172</v>
      </c>
      <c r="J176" s="108" t="str">
        <f t="shared" si="3"/>
        <v>¬</v>
      </c>
      <c r="K176" s="297"/>
    </row>
    <row r="177" spans="9:11" ht="20.25">
      <c r="I177" s="107">
        <v>173</v>
      </c>
      <c r="J177" s="108" t="str">
        <f t="shared" si="3"/>
        <v>­</v>
      </c>
      <c r="K177" s="297"/>
    </row>
    <row r="178" spans="9:11" ht="20.25">
      <c r="I178" s="107">
        <v>174</v>
      </c>
      <c r="J178" s="108" t="str">
        <f t="shared" si="3"/>
        <v>®</v>
      </c>
      <c r="K178" s="297"/>
    </row>
    <row r="179" spans="9:11" ht="20.25">
      <c r="I179" s="107">
        <v>175</v>
      </c>
      <c r="J179" s="108" t="str">
        <f t="shared" si="3"/>
        <v>¯</v>
      </c>
      <c r="K179" s="297"/>
    </row>
    <row r="180" spans="9:11" ht="20.25">
      <c r="I180" s="107">
        <v>176</v>
      </c>
      <c r="J180" s="108" t="str">
        <f t="shared" si="3"/>
        <v>°</v>
      </c>
      <c r="K180" s="297"/>
    </row>
    <row r="181" spans="9:11" ht="20.25">
      <c r="I181" s="107">
        <v>177</v>
      </c>
      <c r="J181" s="108" t="str">
        <f t="shared" si="3"/>
        <v>±</v>
      </c>
      <c r="K181" s="297"/>
    </row>
    <row r="182" spans="9:11" ht="20.25">
      <c r="I182" s="107">
        <v>178</v>
      </c>
      <c r="J182" s="108" t="str">
        <f t="shared" si="3"/>
        <v>²</v>
      </c>
      <c r="K182" s="297"/>
    </row>
    <row r="183" spans="9:11" ht="20.25">
      <c r="I183" s="107">
        <v>179</v>
      </c>
      <c r="J183" s="108" t="str">
        <f t="shared" si="3"/>
        <v>³</v>
      </c>
      <c r="K183" s="297"/>
    </row>
    <row r="184" spans="9:11" ht="20.25">
      <c r="I184" s="107">
        <v>180</v>
      </c>
      <c r="J184" s="108" t="str">
        <f t="shared" si="3"/>
        <v>´</v>
      </c>
      <c r="K184" s="297"/>
    </row>
    <row r="185" spans="9:11" ht="20.25">
      <c r="I185" s="107">
        <v>181</v>
      </c>
      <c r="J185" s="108" t="str">
        <f t="shared" si="3"/>
        <v>µ</v>
      </c>
      <c r="K185" s="297"/>
    </row>
    <row r="186" spans="9:11" ht="20.25">
      <c r="I186" s="107">
        <v>182</v>
      </c>
      <c r="J186" s="108" t="str">
        <f t="shared" si="3"/>
        <v>¶</v>
      </c>
      <c r="K186" s="297"/>
    </row>
    <row r="187" spans="9:11" ht="20.25">
      <c r="I187" s="107">
        <v>183</v>
      </c>
      <c r="J187" s="108" t="str">
        <f t="shared" si="3"/>
        <v>·</v>
      </c>
      <c r="K187" s="297"/>
    </row>
    <row r="188" spans="9:11" ht="20.25">
      <c r="I188" s="107">
        <v>184</v>
      </c>
      <c r="J188" s="108" t="str">
        <f t="shared" si="3"/>
        <v>¸</v>
      </c>
      <c r="K188" s="297"/>
    </row>
    <row r="189" spans="9:11" ht="20.25">
      <c r="I189" s="107">
        <v>185</v>
      </c>
      <c r="J189" s="108" t="str">
        <f t="shared" si="3"/>
        <v>¹</v>
      </c>
      <c r="K189" s="297"/>
    </row>
    <row r="190" spans="9:11" ht="20.25">
      <c r="I190" s="107">
        <v>186</v>
      </c>
      <c r="J190" s="108" t="str">
        <f t="shared" si="3"/>
        <v>º</v>
      </c>
      <c r="K190" s="297"/>
    </row>
    <row r="191" spans="9:11" ht="20.25">
      <c r="I191" s="107">
        <v>187</v>
      </c>
      <c r="J191" s="108" t="str">
        <f t="shared" si="3"/>
        <v>»</v>
      </c>
      <c r="K191" s="297"/>
    </row>
    <row r="192" spans="9:11" ht="20.25">
      <c r="I192" s="107">
        <v>188</v>
      </c>
      <c r="J192" s="108" t="str">
        <f t="shared" si="3"/>
        <v>¼</v>
      </c>
      <c r="K192" s="297"/>
    </row>
    <row r="193" spans="9:11" ht="20.25">
      <c r="I193" s="107">
        <v>189</v>
      </c>
      <c r="J193" s="108" t="str">
        <f t="shared" si="3"/>
        <v>½</v>
      </c>
      <c r="K193" s="297"/>
    </row>
    <row r="194" spans="9:11" ht="20.25">
      <c r="I194" s="107">
        <v>190</v>
      </c>
      <c r="J194" s="108" t="str">
        <f t="shared" si="3"/>
        <v>¾</v>
      </c>
      <c r="K194" s="297"/>
    </row>
    <row r="195" spans="9:11" ht="20.25">
      <c r="I195" s="107">
        <v>191</v>
      </c>
      <c r="J195" s="108" t="str">
        <f t="shared" si="3"/>
        <v>¿</v>
      </c>
      <c r="K195" s="297"/>
    </row>
    <row r="196" spans="9:11" ht="20.25">
      <c r="I196" s="107">
        <v>192</v>
      </c>
      <c r="J196" s="108" t="str">
        <f t="shared" si="3"/>
        <v>À</v>
      </c>
      <c r="K196" s="297"/>
    </row>
    <row r="197" spans="9:11" ht="20.25">
      <c r="I197" s="107">
        <v>193</v>
      </c>
      <c r="J197" s="108" t="str">
        <f t="shared" si="3"/>
        <v>Á</v>
      </c>
      <c r="K197" s="297"/>
    </row>
    <row r="198" spans="9:11" ht="20.25">
      <c r="I198" s="107">
        <v>194</v>
      </c>
      <c r="J198" s="108" t="str">
        <f t="shared" si="3"/>
        <v>Â</v>
      </c>
      <c r="K198" s="297"/>
    </row>
    <row r="199" spans="9:11" ht="20.25">
      <c r="I199" s="107">
        <v>195</v>
      </c>
      <c r="J199" s="108" t="str">
        <f t="shared" si="3"/>
        <v>Ã</v>
      </c>
      <c r="K199" s="297"/>
    </row>
    <row r="200" spans="9:11" ht="20.25">
      <c r="I200" s="107">
        <v>196</v>
      </c>
      <c r="J200" s="108" t="str">
        <f t="shared" si="3"/>
        <v>Ä</v>
      </c>
      <c r="K200" s="297"/>
    </row>
    <row r="201" spans="9:11" ht="20.25">
      <c r="I201" s="107">
        <v>197</v>
      </c>
      <c r="J201" s="108" t="str">
        <f t="shared" si="3"/>
        <v>Å</v>
      </c>
      <c r="K201" s="297"/>
    </row>
    <row r="202" spans="9:11" ht="20.25">
      <c r="I202" s="107">
        <v>198</v>
      </c>
      <c r="J202" s="108" t="str">
        <f t="shared" si="3"/>
        <v>Æ</v>
      </c>
      <c r="K202" s="297"/>
    </row>
    <row r="203" spans="9:11" ht="20.25">
      <c r="I203" s="107">
        <v>199</v>
      </c>
      <c r="J203" s="108" t="str">
        <f t="shared" si="3"/>
        <v>Ç</v>
      </c>
      <c r="K203" s="297"/>
    </row>
    <row r="204" spans="9:11" ht="20.25">
      <c r="I204" s="107">
        <v>200</v>
      </c>
      <c r="J204" s="108" t="str">
        <f t="shared" si="3"/>
        <v>È</v>
      </c>
      <c r="K204" s="297"/>
    </row>
    <row r="205" spans="9:11" ht="20.25">
      <c r="I205" s="107">
        <v>201</v>
      </c>
      <c r="J205" s="108" t="str">
        <f t="shared" si="3"/>
        <v>É</v>
      </c>
      <c r="K205" s="297"/>
    </row>
    <row r="206" spans="9:11" ht="20.25">
      <c r="I206" s="107">
        <v>202</v>
      </c>
      <c r="J206" s="108" t="str">
        <f t="shared" si="3"/>
        <v>Ê</v>
      </c>
      <c r="K206" s="297"/>
    </row>
    <row r="207" spans="9:11" ht="20.25">
      <c r="I207" s="107">
        <v>203</v>
      </c>
      <c r="J207" s="108" t="str">
        <f t="shared" si="3"/>
        <v>Ë</v>
      </c>
      <c r="K207" s="297"/>
    </row>
    <row r="208" spans="9:11" ht="20.25">
      <c r="I208" s="107">
        <v>204</v>
      </c>
      <c r="J208" s="108" t="str">
        <f t="shared" si="3"/>
        <v>Ì</v>
      </c>
      <c r="K208" s="297"/>
    </row>
    <row r="209" spans="9:11" ht="20.25">
      <c r="I209" s="107">
        <v>205</v>
      </c>
      <c r="J209" s="108" t="str">
        <f t="shared" si="3"/>
        <v>Í</v>
      </c>
      <c r="K209" s="297"/>
    </row>
    <row r="210" spans="9:11" ht="20.25">
      <c r="I210" s="107">
        <v>206</v>
      </c>
      <c r="J210" s="108" t="str">
        <f t="shared" si="3"/>
        <v>Î</v>
      </c>
      <c r="K210" s="297"/>
    </row>
    <row r="211" spans="9:11" ht="20.25">
      <c r="I211" s="107">
        <v>207</v>
      </c>
      <c r="J211" s="108" t="str">
        <f t="shared" si="3"/>
        <v>Ï</v>
      </c>
      <c r="K211" s="297"/>
    </row>
    <row r="212" spans="9:11" ht="20.25">
      <c r="I212" s="107">
        <v>208</v>
      </c>
      <c r="J212" s="108" t="str">
        <f t="shared" si="3"/>
        <v>Ð</v>
      </c>
      <c r="K212" s="297"/>
    </row>
    <row r="213" spans="9:11" ht="20.25">
      <c r="I213" s="107">
        <v>209</v>
      </c>
      <c r="J213" s="108" t="str">
        <f t="shared" si="3"/>
        <v>Ñ</v>
      </c>
      <c r="K213" s="297"/>
    </row>
    <row r="214" spans="9:11" ht="20.25">
      <c r="I214" s="107">
        <v>210</v>
      </c>
      <c r="J214" s="108" t="str">
        <f t="shared" si="3"/>
        <v>Ò</v>
      </c>
      <c r="K214" s="297"/>
    </row>
    <row r="215" spans="9:11" ht="20.25">
      <c r="I215" s="107">
        <v>211</v>
      </c>
      <c r="J215" s="108" t="str">
        <f t="shared" si="3"/>
        <v>Ó</v>
      </c>
      <c r="K215" s="297"/>
    </row>
    <row r="216" spans="9:11" ht="20.25">
      <c r="I216" s="107">
        <v>212</v>
      </c>
      <c r="J216" s="108" t="str">
        <f t="shared" si="3"/>
        <v>Ô</v>
      </c>
      <c r="K216" s="297"/>
    </row>
    <row r="217" spans="9:11" ht="20.25">
      <c r="I217" s="107">
        <v>213</v>
      </c>
      <c r="J217" s="108" t="str">
        <f t="shared" si="3"/>
        <v>Õ</v>
      </c>
      <c r="K217" s="297"/>
    </row>
    <row r="218" spans="9:11" ht="20.25">
      <c r="I218" s="107">
        <v>214</v>
      </c>
      <c r="J218" s="108" t="str">
        <f t="shared" si="3"/>
        <v>Ö</v>
      </c>
      <c r="K218" s="297"/>
    </row>
    <row r="219" spans="9:11" ht="20.25">
      <c r="I219" s="107">
        <v>215</v>
      </c>
      <c r="J219" s="108" t="str">
        <f t="shared" si="3"/>
        <v>×</v>
      </c>
      <c r="K219" s="297"/>
    </row>
    <row r="220" spans="9:11" ht="20.25">
      <c r="I220" s="107">
        <v>216</v>
      </c>
      <c r="J220" s="108" t="str">
        <f t="shared" si="3"/>
        <v>Ø</v>
      </c>
      <c r="K220" s="297"/>
    </row>
    <row r="221" spans="9:11" ht="20.25">
      <c r="I221" s="107">
        <v>217</v>
      </c>
      <c r="J221" s="108" t="str">
        <f t="shared" si="3"/>
        <v>Ù</v>
      </c>
      <c r="K221" s="297"/>
    </row>
    <row r="222" spans="9:11" ht="20.25">
      <c r="I222" s="107">
        <v>218</v>
      </c>
      <c r="J222" s="108" t="str">
        <f t="shared" si="3"/>
        <v>Ú</v>
      </c>
      <c r="K222" s="297"/>
    </row>
    <row r="223" spans="9:11" ht="20.25">
      <c r="I223" s="107">
        <v>219</v>
      </c>
      <c r="J223" s="108" t="str">
        <f t="shared" si="3"/>
        <v>Û</v>
      </c>
      <c r="K223" s="297"/>
    </row>
    <row r="224" spans="9:11" ht="20.25">
      <c r="I224" s="107">
        <v>220</v>
      </c>
      <c r="J224" s="108" t="str">
        <f t="shared" si="3"/>
        <v>Ü</v>
      </c>
      <c r="K224" s="297"/>
    </row>
    <row r="225" spans="9:11" ht="20.25">
      <c r="I225" s="107">
        <v>221</v>
      </c>
      <c r="J225" s="108" t="str">
        <f t="shared" si="3"/>
        <v>Ý</v>
      </c>
      <c r="K225" s="297"/>
    </row>
    <row r="226" spans="9:11" ht="20.25">
      <c r="I226" s="107">
        <v>222</v>
      </c>
      <c r="J226" s="108" t="str">
        <f t="shared" si="3"/>
        <v>Þ</v>
      </c>
      <c r="K226" s="297"/>
    </row>
    <row r="227" spans="9:11" ht="20.25">
      <c r="I227" s="107">
        <v>223</v>
      </c>
      <c r="J227" s="108" t="str">
        <f t="shared" si="3"/>
        <v>ß</v>
      </c>
      <c r="K227" s="297"/>
    </row>
    <row r="228" spans="9:11" ht="20.25">
      <c r="I228" s="107">
        <v>224</v>
      </c>
      <c r="J228" s="108" t="str">
        <f t="shared" ref="J228:J262" si="4">CHAR(I228)</f>
        <v>à</v>
      </c>
      <c r="K228" s="297"/>
    </row>
    <row r="229" spans="9:11" ht="20.25">
      <c r="I229" s="107">
        <v>225</v>
      </c>
      <c r="J229" s="108" t="str">
        <f t="shared" si="4"/>
        <v>á</v>
      </c>
      <c r="K229" s="297"/>
    </row>
    <row r="230" spans="9:11" ht="20.25">
      <c r="I230" s="107">
        <v>226</v>
      </c>
      <c r="J230" s="108" t="str">
        <f t="shared" si="4"/>
        <v>â</v>
      </c>
      <c r="K230" s="351"/>
    </row>
    <row r="231" spans="9:11" ht="20.25">
      <c r="I231" s="107">
        <v>227</v>
      </c>
      <c r="J231" s="108" t="str">
        <f t="shared" si="4"/>
        <v>ã</v>
      </c>
      <c r="K231" s="351"/>
    </row>
    <row r="232" spans="9:11" ht="20.25">
      <c r="I232" s="107">
        <v>228</v>
      </c>
      <c r="J232" s="108" t="str">
        <f t="shared" si="4"/>
        <v>ä</v>
      </c>
      <c r="K232" s="351"/>
    </row>
    <row r="233" spans="9:11" ht="20.25">
      <c r="I233" s="107">
        <v>229</v>
      </c>
      <c r="J233" s="108" t="str">
        <f t="shared" si="4"/>
        <v>å</v>
      </c>
      <c r="K233" s="351"/>
    </row>
    <row r="234" spans="9:11" ht="20.25">
      <c r="I234" s="107">
        <v>230</v>
      </c>
      <c r="J234" s="108" t="str">
        <f t="shared" si="4"/>
        <v>æ</v>
      </c>
      <c r="K234" s="351"/>
    </row>
    <row r="235" spans="9:11" ht="20.25">
      <c r="I235" s="107">
        <v>231</v>
      </c>
      <c r="J235" s="108" t="str">
        <f t="shared" si="4"/>
        <v>ç</v>
      </c>
      <c r="K235" s="351"/>
    </row>
    <row r="236" spans="9:11" ht="20.25">
      <c r="I236" s="107">
        <v>232</v>
      </c>
      <c r="J236" s="108" t="str">
        <f t="shared" si="4"/>
        <v>è</v>
      </c>
      <c r="K236" s="351"/>
    </row>
    <row r="237" spans="9:11" ht="20.25">
      <c r="I237" s="107">
        <v>233</v>
      </c>
      <c r="J237" s="108" t="str">
        <f t="shared" si="4"/>
        <v>é</v>
      </c>
      <c r="K237" s="351"/>
    </row>
    <row r="238" spans="9:11" ht="20.25">
      <c r="I238" s="107">
        <v>234</v>
      </c>
      <c r="J238" s="108" t="str">
        <f t="shared" si="4"/>
        <v>ê</v>
      </c>
      <c r="K238" s="351"/>
    </row>
    <row r="239" spans="9:11" ht="20.25">
      <c r="I239" s="107">
        <v>235</v>
      </c>
      <c r="J239" s="108" t="str">
        <f t="shared" si="4"/>
        <v>ë</v>
      </c>
      <c r="K239" s="351"/>
    </row>
    <row r="240" spans="9:11" ht="20.25">
      <c r="I240" s="107">
        <v>236</v>
      </c>
      <c r="J240" s="108" t="str">
        <f t="shared" si="4"/>
        <v>ì</v>
      </c>
      <c r="K240" s="29"/>
    </row>
    <row r="241" spans="9:11" ht="20.25">
      <c r="I241" s="107">
        <v>237</v>
      </c>
      <c r="J241" s="108" t="str">
        <f t="shared" si="4"/>
        <v>í</v>
      </c>
      <c r="K241" s="29"/>
    </row>
    <row r="242" spans="9:11" ht="20.25">
      <c r="I242" s="107">
        <v>238</v>
      </c>
      <c r="J242" s="108" t="str">
        <f t="shared" si="4"/>
        <v>î</v>
      </c>
      <c r="K242" s="29"/>
    </row>
    <row r="243" spans="9:11" ht="20.25">
      <c r="I243" s="107">
        <v>239</v>
      </c>
      <c r="J243" s="108" t="str">
        <f t="shared" si="4"/>
        <v>ï</v>
      </c>
      <c r="K243" s="29"/>
    </row>
    <row r="244" spans="9:11" ht="20.25">
      <c r="I244" s="107">
        <v>240</v>
      </c>
      <c r="J244" s="108" t="str">
        <f t="shared" si="4"/>
        <v>ð</v>
      </c>
      <c r="K244" s="29"/>
    </row>
    <row r="245" spans="9:11" ht="20.25">
      <c r="I245" s="107">
        <v>241</v>
      </c>
      <c r="J245" s="108" t="str">
        <f t="shared" si="4"/>
        <v>ñ</v>
      </c>
      <c r="K245" s="29"/>
    </row>
    <row r="246" spans="9:11" ht="20.25">
      <c r="I246" s="107">
        <v>242</v>
      </c>
      <c r="J246" s="108" t="str">
        <f t="shared" si="4"/>
        <v>ò</v>
      </c>
      <c r="K246" s="29"/>
    </row>
    <row r="247" spans="9:11" ht="20.25">
      <c r="I247" s="107">
        <v>243</v>
      </c>
      <c r="J247" s="108" t="str">
        <f t="shared" si="4"/>
        <v>ó</v>
      </c>
      <c r="K247" s="29"/>
    </row>
    <row r="248" spans="9:11" ht="20.25">
      <c r="I248" s="107">
        <v>244</v>
      </c>
      <c r="J248" s="108" t="str">
        <f t="shared" si="4"/>
        <v>ô</v>
      </c>
      <c r="K248" s="29"/>
    </row>
    <row r="249" spans="9:11" ht="20.25">
      <c r="I249" s="107">
        <v>245</v>
      </c>
      <c r="J249" s="108" t="str">
        <f t="shared" si="4"/>
        <v>õ</v>
      </c>
      <c r="K249" s="29"/>
    </row>
    <row r="250" spans="9:11" ht="20.25">
      <c r="I250" s="107">
        <v>246</v>
      </c>
      <c r="J250" s="108" t="str">
        <f t="shared" si="4"/>
        <v>ö</v>
      </c>
      <c r="K250" s="29"/>
    </row>
    <row r="251" spans="9:11" ht="20.25">
      <c r="I251" s="107">
        <v>247</v>
      </c>
      <c r="J251" s="108" t="str">
        <f t="shared" si="4"/>
        <v>÷</v>
      </c>
      <c r="K251" s="29"/>
    </row>
    <row r="252" spans="9:11" ht="20.25">
      <c r="I252" s="107">
        <v>248</v>
      </c>
      <c r="J252" s="108" t="str">
        <f t="shared" si="4"/>
        <v>ø</v>
      </c>
      <c r="K252" s="29"/>
    </row>
    <row r="253" spans="9:11" ht="20.25">
      <c r="I253" s="107">
        <v>249</v>
      </c>
      <c r="J253" s="108" t="str">
        <f t="shared" si="4"/>
        <v>ù</v>
      </c>
      <c r="K253" s="29"/>
    </row>
    <row r="254" spans="9:11" ht="20.25">
      <c r="I254" s="107">
        <v>250</v>
      </c>
      <c r="J254" s="108" t="str">
        <f t="shared" si="4"/>
        <v>ú</v>
      </c>
      <c r="K254" s="29"/>
    </row>
    <row r="255" spans="9:11" ht="20.25">
      <c r="I255" s="107">
        <v>251</v>
      </c>
      <c r="J255" s="108" t="str">
        <f t="shared" si="4"/>
        <v>û</v>
      </c>
      <c r="K255" s="29"/>
    </row>
    <row r="256" spans="9:11" ht="20.25">
      <c r="I256" s="107">
        <v>252</v>
      </c>
      <c r="J256" s="108" t="str">
        <f t="shared" si="4"/>
        <v>ü</v>
      </c>
      <c r="K256" s="29"/>
    </row>
    <row r="257" spans="9:11" ht="20.25">
      <c r="I257" s="107">
        <v>253</v>
      </c>
      <c r="J257" s="108" t="str">
        <f t="shared" si="4"/>
        <v>ý</v>
      </c>
      <c r="K257" s="29"/>
    </row>
    <row r="258" spans="9:11" ht="20.25">
      <c r="I258" s="107">
        <v>254</v>
      </c>
      <c r="J258" s="108" t="str">
        <f t="shared" si="4"/>
        <v>þ</v>
      </c>
      <c r="K258" s="29"/>
    </row>
    <row r="259" spans="9:11" ht="20.25">
      <c r="I259" s="107">
        <v>255</v>
      </c>
      <c r="J259" s="108" t="str">
        <f t="shared" si="4"/>
        <v>ÿ</v>
      </c>
      <c r="K259" s="29"/>
    </row>
    <row r="260" spans="9:11" ht="20.25">
      <c r="I260" s="349" t="s">
        <v>2538</v>
      </c>
      <c r="J260" s="108" t="str">
        <f t="shared" si="4"/>
        <v>®</v>
      </c>
      <c r="K260" s="29"/>
    </row>
    <row r="261" spans="9:11" ht="20.25">
      <c r="I261" s="349" t="s">
        <v>2539</v>
      </c>
      <c r="J261" s="108" t="str">
        <f t="shared" si="4"/>
        <v>¯</v>
      </c>
      <c r="K261" s="29"/>
    </row>
    <row r="262" spans="9:11" ht="20.25">
      <c r="I262" s="349" t="s">
        <v>2540</v>
      </c>
      <c r="J262" s="108" t="str">
        <f t="shared" si="4"/>
        <v>°</v>
      </c>
      <c r="K262" s="29"/>
    </row>
    <row r="263" spans="9:11" ht="20.25">
      <c r="I263" s="349"/>
      <c r="J263" s="108"/>
      <c r="K263" s="29"/>
    </row>
    <row r="264" spans="9:11" ht="20.25">
      <c r="I264" s="349"/>
      <c r="J264" s="108"/>
      <c r="K264" s="29"/>
    </row>
    <row r="265" spans="9:11" ht="20.25">
      <c r="I265" s="349"/>
      <c r="J265" s="108"/>
      <c r="K265" s="29"/>
    </row>
    <row r="266" spans="9:11" ht="20.25">
      <c r="I266" s="349"/>
      <c r="J266" s="108"/>
      <c r="K266" s="29"/>
    </row>
    <row r="267" spans="9:11" ht="20.25">
      <c r="I267" s="349"/>
      <c r="J267" s="108"/>
      <c r="K267" s="29"/>
    </row>
    <row r="268" spans="9:11" ht="20.25">
      <c r="I268" s="349"/>
      <c r="J268" s="108"/>
      <c r="K268" s="29"/>
    </row>
    <row r="269" spans="9:11" ht="20.25">
      <c r="I269" s="349"/>
      <c r="J269" s="108"/>
      <c r="K269" s="29"/>
    </row>
    <row r="270" spans="9:11" ht="20.25">
      <c r="I270" s="349"/>
      <c r="J270" s="108"/>
      <c r="K270" s="29"/>
    </row>
    <row r="271" spans="9:11" ht="20.25">
      <c r="I271" s="349"/>
      <c r="J271" s="108"/>
      <c r="K271" s="29"/>
    </row>
    <row r="272" spans="9:11" ht="20.25">
      <c r="I272" s="349"/>
      <c r="J272" s="108"/>
      <c r="K272" s="29"/>
    </row>
    <row r="273" spans="9:11" ht="20.25">
      <c r="I273" s="349"/>
      <c r="J273" s="108"/>
      <c r="K273" s="29"/>
    </row>
    <row r="274" spans="9:11" ht="20.25">
      <c r="I274" s="349"/>
      <c r="J274" s="108"/>
      <c r="K274" s="29"/>
    </row>
    <row r="275" spans="9:11" ht="20.25">
      <c r="I275" s="349"/>
      <c r="J275" s="108"/>
      <c r="K275" s="29"/>
    </row>
    <row r="276" spans="9:11" ht="20.25">
      <c r="I276" s="349"/>
      <c r="J276" s="108"/>
      <c r="K276" s="29"/>
    </row>
    <row r="277" spans="9:11" ht="20.25">
      <c r="I277" s="349"/>
      <c r="J277" s="108"/>
      <c r="K277" s="29"/>
    </row>
    <row r="278" spans="9:11" ht="20.25">
      <c r="I278" s="349"/>
      <c r="J278" s="108"/>
      <c r="K278" s="29"/>
    </row>
    <row r="279" spans="9:11" ht="20.25">
      <c r="I279" s="349"/>
      <c r="J279" s="108"/>
      <c r="K279" s="29"/>
    </row>
    <row r="280" spans="9:11" ht="20.25">
      <c r="I280" s="349"/>
      <c r="J280" s="108"/>
      <c r="K280" s="29"/>
    </row>
    <row r="281" spans="9:11" ht="20.25">
      <c r="I281" s="349"/>
      <c r="J281" s="108"/>
      <c r="K281" s="29"/>
    </row>
    <row r="282" spans="9:11">
      <c r="K282" s="29"/>
    </row>
    <row r="283" spans="9:11">
      <c r="K283" s="29"/>
    </row>
    <row r="284" spans="9:11">
      <c r="K284" s="29"/>
    </row>
    <row r="285" spans="9:11">
      <c r="K285" s="29"/>
    </row>
    <row r="286" spans="9:11">
      <c r="K286" s="29"/>
    </row>
    <row r="287" spans="9:11">
      <c r="K287" s="29"/>
    </row>
    <row r="288" spans="9:11">
      <c r="K288" s="29"/>
    </row>
    <row r="289" spans="11:11">
      <c r="K289" s="29"/>
    </row>
    <row r="290" spans="11:11">
      <c r="K290" s="29"/>
    </row>
    <row r="291" spans="11:11">
      <c r="K291" s="29"/>
    </row>
    <row r="292" spans="11:11">
      <c r="K292" s="29"/>
    </row>
    <row r="293" spans="11:11">
      <c r="K293" s="29"/>
    </row>
    <row r="294" spans="11:11">
      <c r="K294" s="29"/>
    </row>
    <row r="295" spans="11:11">
      <c r="K295" s="29"/>
    </row>
    <row r="296" spans="11:11">
      <c r="K296" s="29"/>
    </row>
    <row r="297" spans="11:11">
      <c r="K297" s="29"/>
    </row>
    <row r="298" spans="11:11">
      <c r="K298" s="29"/>
    </row>
    <row r="299" spans="11:11">
      <c r="K299" s="29"/>
    </row>
    <row r="300" spans="11:11">
      <c r="K300" s="29"/>
    </row>
    <row r="301" spans="11:11">
      <c r="K301" s="29"/>
    </row>
    <row r="302" spans="11:11">
      <c r="K302" s="29"/>
    </row>
    <row r="303" spans="11:11">
      <c r="K303" s="29"/>
    </row>
    <row r="304" spans="11:11">
      <c r="K304" s="29"/>
    </row>
    <row r="305" spans="11:11">
      <c r="K305" s="29"/>
    </row>
    <row r="306" spans="11:11">
      <c r="K306" s="29"/>
    </row>
    <row r="307" spans="11:11">
      <c r="K307" s="29"/>
    </row>
    <row r="308" spans="11:11">
      <c r="K308" s="29"/>
    </row>
    <row r="309" spans="11:11">
      <c r="K309" s="29"/>
    </row>
    <row r="310" spans="11:11">
      <c r="K310" s="29"/>
    </row>
    <row r="311" spans="11:11">
      <c r="K311" s="29"/>
    </row>
    <row r="312" spans="11:11">
      <c r="K312" s="29"/>
    </row>
    <row r="313" spans="11:11">
      <c r="K313" s="29"/>
    </row>
    <row r="314" spans="11:11">
      <c r="K314" s="29"/>
    </row>
    <row r="315" spans="11:11">
      <c r="K315" s="29"/>
    </row>
    <row r="316" spans="11:11">
      <c r="K316" s="29"/>
    </row>
    <row r="317" spans="11:11">
      <c r="K317" s="29"/>
    </row>
    <row r="318" spans="11:11">
      <c r="K318" s="29"/>
    </row>
    <row r="319" spans="11:11">
      <c r="K319" s="29"/>
    </row>
    <row r="320" spans="11:11">
      <c r="K320" s="29"/>
    </row>
    <row r="321" spans="11:11">
      <c r="K321" s="29"/>
    </row>
    <row r="322" spans="11:11">
      <c r="K322" s="29"/>
    </row>
    <row r="323" spans="11:11">
      <c r="K323" s="29"/>
    </row>
    <row r="324" spans="11:11">
      <c r="K324" s="29"/>
    </row>
    <row r="325" spans="11:11">
      <c r="K325" s="29"/>
    </row>
    <row r="326" spans="11:11">
      <c r="K326" s="29"/>
    </row>
    <row r="327" spans="11:11">
      <c r="K327" s="29"/>
    </row>
    <row r="328" spans="11:11">
      <c r="K328" s="29"/>
    </row>
    <row r="329" spans="11:11">
      <c r="K329" s="29"/>
    </row>
    <row r="330" spans="11:11">
      <c r="K330" s="29"/>
    </row>
    <row r="331" spans="11:11">
      <c r="K331" s="29"/>
    </row>
    <row r="332" spans="11:11">
      <c r="K332" s="29"/>
    </row>
    <row r="333" spans="11:11">
      <c r="K333" s="29"/>
    </row>
    <row r="334" spans="11:11">
      <c r="K334" s="29"/>
    </row>
    <row r="335" spans="11:11">
      <c r="K335" s="29"/>
    </row>
    <row r="336" spans="11:11">
      <c r="K336" s="29"/>
    </row>
    <row r="337" spans="11:11">
      <c r="K337" s="29"/>
    </row>
    <row r="338" spans="11:11">
      <c r="K338" s="29"/>
    </row>
    <row r="339" spans="11:11">
      <c r="K339" s="29"/>
    </row>
    <row r="340" spans="11:11">
      <c r="K340" s="29"/>
    </row>
    <row r="341" spans="11:11">
      <c r="K341" s="29"/>
    </row>
    <row r="342" spans="11:11">
      <c r="K342" s="29"/>
    </row>
    <row r="343" spans="11:11">
      <c r="K343" s="29"/>
    </row>
    <row r="344" spans="11:11">
      <c r="K344" s="29"/>
    </row>
    <row r="345" spans="11:11">
      <c r="K345" s="29"/>
    </row>
    <row r="346" spans="11:11">
      <c r="K346" s="29"/>
    </row>
    <row r="347" spans="11:11">
      <c r="K347" s="29"/>
    </row>
    <row r="348" spans="11:11">
      <c r="K348" s="29"/>
    </row>
    <row r="349" spans="11:11">
      <c r="K349" s="29"/>
    </row>
    <row r="350" spans="11:11">
      <c r="K350" s="29"/>
    </row>
    <row r="351" spans="11:11">
      <c r="K351" s="29"/>
    </row>
    <row r="352" spans="11:11">
      <c r="K352" s="29"/>
    </row>
    <row r="353" spans="11:11">
      <c r="K353" s="29"/>
    </row>
    <row r="354" spans="11:11">
      <c r="K354" s="29"/>
    </row>
    <row r="355" spans="11:11">
      <c r="K355" s="29"/>
    </row>
    <row r="356" spans="11:11">
      <c r="K356" s="29"/>
    </row>
    <row r="357" spans="11:11">
      <c r="K357" s="29"/>
    </row>
    <row r="358" spans="11:11">
      <c r="K358" s="29"/>
    </row>
    <row r="359" spans="11:11">
      <c r="K359" s="29"/>
    </row>
    <row r="360" spans="11:11">
      <c r="K360" s="29"/>
    </row>
    <row r="361" spans="11:11">
      <c r="K361" s="29"/>
    </row>
    <row r="362" spans="11:11">
      <c r="K362" s="29"/>
    </row>
    <row r="363" spans="11:11">
      <c r="K363" s="29"/>
    </row>
    <row r="364" spans="11:11">
      <c r="K364" s="29"/>
    </row>
    <row r="365" spans="11:11">
      <c r="K365" s="29"/>
    </row>
    <row r="366" spans="11:11">
      <c r="K366" s="29"/>
    </row>
    <row r="367" spans="11:11">
      <c r="K367" s="29"/>
    </row>
    <row r="368" spans="11:11">
      <c r="K368" s="29"/>
    </row>
    <row r="369" spans="11:11">
      <c r="K369" s="29"/>
    </row>
    <row r="370" spans="11:11">
      <c r="K370" s="29"/>
    </row>
    <row r="371" spans="11:11">
      <c r="K371" s="29"/>
    </row>
    <row r="372" spans="11:11">
      <c r="K372" s="29"/>
    </row>
    <row r="373" spans="11:11">
      <c r="K373" s="29"/>
    </row>
    <row r="374" spans="11:11">
      <c r="K374" s="29"/>
    </row>
    <row r="375" spans="11:11">
      <c r="K375" s="29"/>
    </row>
    <row r="376" spans="11:11">
      <c r="K376" s="29"/>
    </row>
    <row r="377" spans="11:11">
      <c r="K377" s="29"/>
    </row>
    <row r="378" spans="11:11">
      <c r="K378" s="29"/>
    </row>
    <row r="379" spans="11:11">
      <c r="K379" s="29"/>
    </row>
    <row r="380" spans="11:11">
      <c r="K380" s="29"/>
    </row>
    <row r="381" spans="11:11">
      <c r="K381" s="29"/>
    </row>
    <row r="382" spans="11:11">
      <c r="K382" s="29"/>
    </row>
    <row r="383" spans="11:11">
      <c r="K383" s="29"/>
    </row>
    <row r="384" spans="11:11">
      <c r="K384" s="29"/>
    </row>
    <row r="385" spans="11:11">
      <c r="K385" s="29"/>
    </row>
    <row r="386" spans="11:11">
      <c r="K386" s="29"/>
    </row>
    <row r="387" spans="11:11">
      <c r="K387" s="29"/>
    </row>
    <row r="388" spans="11:11">
      <c r="K388" s="29"/>
    </row>
    <row r="389" spans="11:11">
      <c r="K389" s="29"/>
    </row>
    <row r="390" spans="11:11">
      <c r="K390" s="29"/>
    </row>
    <row r="391" spans="11:11">
      <c r="K391" s="29"/>
    </row>
    <row r="392" spans="11:11">
      <c r="K392" s="29"/>
    </row>
    <row r="393" spans="11:11">
      <c r="K393" s="29"/>
    </row>
    <row r="394" spans="11:11">
      <c r="K394" s="29"/>
    </row>
    <row r="395" spans="11:11">
      <c r="K395" s="29"/>
    </row>
    <row r="396" spans="11:11">
      <c r="K396" s="29"/>
    </row>
    <row r="397" spans="11:11">
      <c r="K397" s="29"/>
    </row>
    <row r="398" spans="11:11">
      <c r="K398" s="29"/>
    </row>
    <row r="399" spans="11:11">
      <c r="K399" s="29"/>
    </row>
    <row r="400" spans="11:11">
      <c r="K400" s="29"/>
    </row>
    <row r="401" spans="11:11">
      <c r="K401" s="29"/>
    </row>
    <row r="402" spans="11:11">
      <c r="K402" s="29"/>
    </row>
    <row r="403" spans="11:11">
      <c r="K403" s="29"/>
    </row>
    <row r="404" spans="11:11">
      <c r="K404" s="29"/>
    </row>
    <row r="405" spans="11:11">
      <c r="K405" s="29"/>
    </row>
    <row r="406" spans="11:11">
      <c r="K406" s="29"/>
    </row>
    <row r="407" spans="11:11">
      <c r="K407" s="29"/>
    </row>
    <row r="408" spans="11:11">
      <c r="K408" s="29"/>
    </row>
    <row r="409" spans="11:11">
      <c r="K409" s="29"/>
    </row>
    <row r="410" spans="11:11">
      <c r="K410" s="29"/>
    </row>
    <row r="411" spans="11:11">
      <c r="K411" s="29"/>
    </row>
    <row r="412" spans="11:11">
      <c r="K412" s="29"/>
    </row>
    <row r="413" spans="11:11">
      <c r="K413" s="29"/>
    </row>
    <row r="414" spans="11:11">
      <c r="K414" s="29"/>
    </row>
    <row r="415" spans="11:11">
      <c r="K415" s="29"/>
    </row>
    <row r="416" spans="11:11">
      <c r="K416" s="29"/>
    </row>
    <row r="417" spans="11:11">
      <c r="K417" s="29"/>
    </row>
    <row r="418" spans="11:11">
      <c r="K418" s="29"/>
    </row>
    <row r="419" spans="11:11">
      <c r="K419" s="29"/>
    </row>
    <row r="420" spans="11:11">
      <c r="K420" s="29"/>
    </row>
    <row r="421" spans="11:11">
      <c r="K421" s="29"/>
    </row>
    <row r="422" spans="11:11">
      <c r="K422" s="29"/>
    </row>
    <row r="423" spans="11:11">
      <c r="K423" s="29"/>
    </row>
    <row r="424" spans="11:11">
      <c r="K424" s="29"/>
    </row>
    <row r="425" spans="11:11">
      <c r="K425" s="29"/>
    </row>
    <row r="426" spans="11:11">
      <c r="K426" s="29"/>
    </row>
    <row r="427" spans="11:11">
      <c r="K427" s="29"/>
    </row>
    <row r="428" spans="11:11">
      <c r="K428" s="29"/>
    </row>
    <row r="429" spans="11:11">
      <c r="K429" s="29"/>
    </row>
    <row r="430" spans="11:11">
      <c r="K430" s="29"/>
    </row>
    <row r="431" spans="11:11">
      <c r="K431" s="29"/>
    </row>
    <row r="432" spans="11:11">
      <c r="K432" s="29"/>
    </row>
    <row r="433" spans="11:11">
      <c r="K433" s="29"/>
    </row>
    <row r="434" spans="11:11">
      <c r="K434" s="29"/>
    </row>
    <row r="435" spans="11:11">
      <c r="K435" s="29"/>
    </row>
    <row r="436" spans="11:11">
      <c r="K436" s="29"/>
    </row>
    <row r="437" spans="11:11">
      <c r="K437" s="29"/>
    </row>
    <row r="438" spans="11:11">
      <c r="K438" s="29"/>
    </row>
    <row r="439" spans="11:11">
      <c r="K439" s="29"/>
    </row>
    <row r="440" spans="11:11">
      <c r="K440" s="29"/>
    </row>
    <row r="441" spans="11:11">
      <c r="K441" s="29"/>
    </row>
    <row r="442" spans="11:11">
      <c r="K442" s="29"/>
    </row>
    <row r="443" spans="11:11">
      <c r="K443" s="29"/>
    </row>
    <row r="444" spans="11:11">
      <c r="K444" s="29"/>
    </row>
    <row r="445" spans="11:11">
      <c r="K445" s="29"/>
    </row>
    <row r="446" spans="11:11">
      <c r="K446" s="29"/>
    </row>
    <row r="447" spans="11:11">
      <c r="K447" s="29"/>
    </row>
    <row r="448" spans="11:11">
      <c r="K448" s="29"/>
    </row>
    <row r="449" spans="11:11">
      <c r="K449" s="29"/>
    </row>
    <row r="450" spans="11:11">
      <c r="K450" s="29"/>
    </row>
    <row r="451" spans="11:11">
      <c r="K451" s="29"/>
    </row>
    <row r="452" spans="11:11">
      <c r="K452" s="29"/>
    </row>
    <row r="453" spans="11:11">
      <c r="K453" s="29"/>
    </row>
    <row r="454" spans="11:11">
      <c r="K454" s="29"/>
    </row>
    <row r="455" spans="11:11">
      <c r="K455" s="29"/>
    </row>
    <row r="456" spans="11:11">
      <c r="K456" s="29"/>
    </row>
    <row r="457" spans="11:11">
      <c r="K457" s="29"/>
    </row>
    <row r="458" spans="11:11">
      <c r="K458" s="29"/>
    </row>
    <row r="459" spans="11:11">
      <c r="K459" s="29"/>
    </row>
    <row r="460" spans="11:11">
      <c r="K460" s="29"/>
    </row>
    <row r="461" spans="11:11">
      <c r="K461" s="29"/>
    </row>
    <row r="462" spans="11:11">
      <c r="K462" s="29"/>
    </row>
    <row r="463" spans="11:11">
      <c r="K463" s="29"/>
    </row>
    <row r="464" spans="11:11">
      <c r="K464" s="29"/>
    </row>
    <row r="465" spans="11:11">
      <c r="K465" s="29"/>
    </row>
    <row r="466" spans="11:11">
      <c r="K466" s="29"/>
    </row>
    <row r="467" spans="11:11">
      <c r="K467" s="29"/>
    </row>
    <row r="468" spans="11:11">
      <c r="K468" s="29"/>
    </row>
    <row r="469" spans="11:11">
      <c r="K469" s="29"/>
    </row>
    <row r="470" spans="11:11">
      <c r="K470" s="29"/>
    </row>
    <row r="471" spans="11:11">
      <c r="K471" s="29"/>
    </row>
    <row r="472" spans="11:11">
      <c r="K472" s="29"/>
    </row>
    <row r="473" spans="11:11">
      <c r="K473" s="29"/>
    </row>
    <row r="474" spans="11:11">
      <c r="K474" s="29"/>
    </row>
    <row r="475" spans="11:11">
      <c r="K475" s="29"/>
    </row>
    <row r="476" spans="11:11">
      <c r="K476" s="29"/>
    </row>
    <row r="477" spans="11:11">
      <c r="K477" s="29"/>
    </row>
    <row r="478" spans="11:11">
      <c r="K478" s="29"/>
    </row>
    <row r="479" spans="11:11">
      <c r="K479" s="29"/>
    </row>
    <row r="480" spans="11:11">
      <c r="K480" s="29"/>
    </row>
    <row r="481" spans="11:11">
      <c r="K481" s="29"/>
    </row>
    <row r="482" spans="11:11">
      <c r="K482" s="29"/>
    </row>
    <row r="483" spans="11:11">
      <c r="K483" s="29"/>
    </row>
    <row r="484" spans="11:11">
      <c r="K484" s="29"/>
    </row>
    <row r="485" spans="11:11">
      <c r="K485" s="29"/>
    </row>
    <row r="486" spans="11:11">
      <c r="K486" s="29"/>
    </row>
    <row r="487" spans="11:11">
      <c r="K487" s="29"/>
    </row>
    <row r="488" spans="11:11">
      <c r="K488" s="29"/>
    </row>
    <row r="489" spans="11:11">
      <c r="K489" s="29"/>
    </row>
    <row r="490" spans="11:11">
      <c r="K490" s="29"/>
    </row>
    <row r="491" spans="11:11">
      <c r="K491" s="29"/>
    </row>
    <row r="492" spans="11:11">
      <c r="K492" s="29"/>
    </row>
    <row r="493" spans="11:11">
      <c r="K493" s="29"/>
    </row>
    <row r="494" spans="11:11">
      <c r="K494" s="29"/>
    </row>
    <row r="495" spans="11:11">
      <c r="K495" s="29"/>
    </row>
    <row r="496" spans="11:11">
      <c r="K496" s="29"/>
    </row>
    <row r="497" spans="11:11">
      <c r="K497" s="29"/>
    </row>
    <row r="498" spans="11:11">
      <c r="K498" s="29"/>
    </row>
    <row r="499" spans="11:11">
      <c r="K499" s="29"/>
    </row>
    <row r="500" spans="11:11">
      <c r="K500" s="29"/>
    </row>
    <row r="501" spans="11:11">
      <c r="K501" s="29"/>
    </row>
    <row r="502" spans="11:11">
      <c r="K502" s="29"/>
    </row>
    <row r="503" spans="11:11">
      <c r="K503" s="29"/>
    </row>
    <row r="504" spans="11:11">
      <c r="K504" s="29"/>
    </row>
    <row r="505" spans="11:11">
      <c r="K505" s="29"/>
    </row>
    <row r="506" spans="11:11">
      <c r="K506" s="29"/>
    </row>
    <row r="507" spans="11:11">
      <c r="K507" s="29"/>
    </row>
    <row r="508" spans="11:11">
      <c r="K508" s="29"/>
    </row>
    <row r="509" spans="11:11">
      <c r="K509" s="29"/>
    </row>
    <row r="510" spans="11:11">
      <c r="K510" s="29"/>
    </row>
    <row r="511" spans="11:11">
      <c r="K511" s="29"/>
    </row>
    <row r="512" spans="11:11">
      <c r="K512" s="29"/>
    </row>
    <row r="513" spans="11:11">
      <c r="K513" s="29"/>
    </row>
    <row r="514" spans="11:11">
      <c r="K514" s="29"/>
    </row>
    <row r="515" spans="11:11">
      <c r="K515" s="29"/>
    </row>
    <row r="516" spans="11:11">
      <c r="K516" s="29"/>
    </row>
    <row r="517" spans="11:11">
      <c r="K517" s="29"/>
    </row>
    <row r="518" spans="11:11">
      <c r="K518" s="29"/>
    </row>
    <row r="519" spans="11:11">
      <c r="K519" s="29"/>
    </row>
    <row r="520" spans="11:11">
      <c r="K520" s="29"/>
    </row>
    <row r="521" spans="11:11">
      <c r="K521" s="29"/>
    </row>
    <row r="522" spans="11:11">
      <c r="K522" s="29"/>
    </row>
    <row r="523" spans="11:11">
      <c r="K523" s="29"/>
    </row>
    <row r="524" spans="11:11">
      <c r="K524" s="29"/>
    </row>
    <row r="525" spans="11:11">
      <c r="K525" s="29"/>
    </row>
    <row r="526" spans="11:11">
      <c r="K526" s="29"/>
    </row>
    <row r="527" spans="11:11">
      <c r="K527" s="29"/>
    </row>
    <row r="528" spans="11:11">
      <c r="K528" s="29"/>
    </row>
    <row r="529" spans="11:11">
      <c r="K529" s="29"/>
    </row>
    <row r="530" spans="11:11">
      <c r="K530" s="29"/>
    </row>
    <row r="531" spans="11:11">
      <c r="K531" s="29"/>
    </row>
    <row r="532" spans="11:11">
      <c r="K532" s="29"/>
    </row>
    <row r="533" spans="11:11">
      <c r="K533" s="29"/>
    </row>
    <row r="534" spans="11:11">
      <c r="K534" s="29"/>
    </row>
    <row r="535" spans="11:11">
      <c r="K535" s="29"/>
    </row>
    <row r="536" spans="11:11">
      <c r="K536" s="29"/>
    </row>
    <row r="537" spans="11:11">
      <c r="K537" s="29"/>
    </row>
    <row r="538" spans="11:11">
      <c r="K538" s="29"/>
    </row>
    <row r="539" spans="11:11">
      <c r="K539" s="29"/>
    </row>
    <row r="540" spans="11:11">
      <c r="K540" s="29"/>
    </row>
    <row r="541" spans="11:11">
      <c r="K541" s="29"/>
    </row>
    <row r="542" spans="11:11">
      <c r="K542" s="29"/>
    </row>
    <row r="543" spans="11:11">
      <c r="K543" s="29"/>
    </row>
    <row r="544" spans="11:11">
      <c r="K544" s="29"/>
    </row>
    <row r="545" spans="11:11">
      <c r="K545" s="29"/>
    </row>
    <row r="546" spans="11:11">
      <c r="K546" s="29"/>
    </row>
    <row r="547" spans="11:11">
      <c r="K547" s="29"/>
    </row>
    <row r="548" spans="11:11">
      <c r="K548" s="29"/>
    </row>
    <row r="549" spans="11:11">
      <c r="K549" s="29"/>
    </row>
    <row r="550" spans="11:11">
      <c r="K550" s="29"/>
    </row>
    <row r="551" spans="11:11">
      <c r="K551" s="29"/>
    </row>
    <row r="552" spans="11:11">
      <c r="K552" s="29"/>
    </row>
    <row r="553" spans="11:11">
      <c r="K553" s="29"/>
    </row>
    <row r="554" spans="11:11">
      <c r="K554" s="29"/>
    </row>
    <row r="555" spans="11:11">
      <c r="K555" s="29"/>
    </row>
    <row r="556" spans="11:11">
      <c r="K556" s="29"/>
    </row>
    <row r="557" spans="11:11">
      <c r="K557" s="29"/>
    </row>
    <row r="558" spans="11:11">
      <c r="K558" s="29"/>
    </row>
    <row r="559" spans="11:11">
      <c r="K559" s="29"/>
    </row>
    <row r="560" spans="11:11">
      <c r="K560" s="29"/>
    </row>
    <row r="561" spans="11:11">
      <c r="K561" s="29"/>
    </row>
    <row r="562" spans="11:11">
      <c r="K562" s="29"/>
    </row>
    <row r="563" spans="11:11">
      <c r="K563" s="29"/>
    </row>
    <row r="564" spans="11:11">
      <c r="K564" s="29"/>
    </row>
    <row r="565" spans="11:11">
      <c r="K565" s="29"/>
    </row>
    <row r="566" spans="11:11">
      <c r="K566" s="29"/>
    </row>
    <row r="567" spans="11:11">
      <c r="K567" s="29"/>
    </row>
    <row r="568" spans="11:11">
      <c r="K568" s="29"/>
    </row>
    <row r="569" spans="11:11">
      <c r="K569" s="29"/>
    </row>
    <row r="570" spans="11:11">
      <c r="K570" s="29"/>
    </row>
    <row r="571" spans="11:11">
      <c r="K571" s="29"/>
    </row>
    <row r="572" spans="11:11">
      <c r="K572" s="29"/>
    </row>
    <row r="573" spans="11:11">
      <c r="K573" s="29"/>
    </row>
    <row r="574" spans="11:11">
      <c r="K574" s="29"/>
    </row>
    <row r="575" spans="11:11">
      <c r="K575" s="29"/>
    </row>
    <row r="576" spans="11:11">
      <c r="K576" s="29"/>
    </row>
    <row r="577" spans="11:11">
      <c r="K577" s="29"/>
    </row>
    <row r="578" spans="11:11">
      <c r="K578" s="29"/>
    </row>
    <row r="579" spans="11:11">
      <c r="K579" s="29"/>
    </row>
    <row r="580" spans="11:11">
      <c r="K580" s="29"/>
    </row>
    <row r="581" spans="11:11">
      <c r="K581" s="29"/>
    </row>
    <row r="582" spans="11:11">
      <c r="K582" s="29"/>
    </row>
    <row r="583" spans="11:11">
      <c r="K583" s="29"/>
    </row>
    <row r="584" spans="11:11">
      <c r="K584" s="29"/>
    </row>
    <row r="585" spans="11:11">
      <c r="K585" s="29"/>
    </row>
    <row r="586" spans="11:11">
      <c r="K586" s="29"/>
    </row>
    <row r="587" spans="11:11">
      <c r="K587" s="29"/>
    </row>
    <row r="588" spans="11:11">
      <c r="K588" s="29"/>
    </row>
    <row r="589" spans="11:11">
      <c r="K589" s="29"/>
    </row>
    <row r="590" spans="11:11">
      <c r="K590" s="29"/>
    </row>
    <row r="591" spans="11:11">
      <c r="K591" s="29"/>
    </row>
    <row r="592" spans="11:11">
      <c r="K592" s="29"/>
    </row>
    <row r="593" spans="11:11">
      <c r="K593" s="29"/>
    </row>
    <row r="594" spans="11:11">
      <c r="K594" s="29"/>
    </row>
    <row r="595" spans="11:11">
      <c r="K595" s="29"/>
    </row>
    <row r="596" spans="11:11">
      <c r="K596" s="29"/>
    </row>
    <row r="597" spans="11:11">
      <c r="K597" s="29"/>
    </row>
    <row r="598" spans="11:11">
      <c r="K598" s="29"/>
    </row>
    <row r="599" spans="11:11">
      <c r="K599" s="29"/>
    </row>
    <row r="600" spans="11:11">
      <c r="K600" s="29"/>
    </row>
    <row r="601" spans="11:11">
      <c r="K601" s="29"/>
    </row>
    <row r="602" spans="11:11">
      <c r="K602" s="29"/>
    </row>
    <row r="603" spans="11:11">
      <c r="K603" s="29"/>
    </row>
    <row r="604" spans="11:11">
      <c r="K604" s="29"/>
    </row>
    <row r="605" spans="11:11">
      <c r="K605" s="29"/>
    </row>
    <row r="606" spans="11:11">
      <c r="K606" s="29"/>
    </row>
    <row r="607" spans="11:11">
      <c r="K607" s="29"/>
    </row>
    <row r="608" spans="11:11">
      <c r="K608" s="29"/>
    </row>
    <row r="609" spans="11:11">
      <c r="K609" s="29"/>
    </row>
    <row r="610" spans="11:11">
      <c r="K610" s="29"/>
    </row>
    <row r="611" spans="11:11">
      <c r="K611" s="29"/>
    </row>
    <row r="612" spans="11:11">
      <c r="K612" s="29"/>
    </row>
    <row r="613" spans="11:11">
      <c r="K613" s="29"/>
    </row>
    <row r="614" spans="11:11">
      <c r="K614" s="29"/>
    </row>
    <row r="615" spans="11:11">
      <c r="K615" s="29"/>
    </row>
    <row r="616" spans="11:11">
      <c r="K616" s="29"/>
    </row>
    <row r="617" spans="11:11">
      <c r="K617" s="29"/>
    </row>
    <row r="618" spans="11:11">
      <c r="K618" s="29"/>
    </row>
    <row r="619" spans="11:11">
      <c r="K619" s="29"/>
    </row>
    <row r="620" spans="11:11">
      <c r="K620" s="29"/>
    </row>
    <row r="621" spans="11:11">
      <c r="K621" s="29"/>
    </row>
    <row r="622" spans="11:11">
      <c r="K622" s="29"/>
    </row>
    <row r="623" spans="11:11">
      <c r="K623" s="29"/>
    </row>
    <row r="624" spans="11:11">
      <c r="K624" s="29"/>
    </row>
    <row r="625" spans="11:11">
      <c r="K625" s="29"/>
    </row>
    <row r="626" spans="11:11">
      <c r="K626" s="29"/>
    </row>
    <row r="627" spans="11:11">
      <c r="K627" s="29"/>
    </row>
    <row r="628" spans="11:11">
      <c r="K628" s="29"/>
    </row>
    <row r="629" spans="11:11">
      <c r="K629" s="29"/>
    </row>
    <row r="630" spans="11:11">
      <c r="K630" s="29"/>
    </row>
    <row r="631" spans="11:11">
      <c r="K631" s="29"/>
    </row>
    <row r="632" spans="11:11">
      <c r="K632" s="29"/>
    </row>
    <row r="633" spans="11:11">
      <c r="K633" s="29"/>
    </row>
    <row r="634" spans="11:11">
      <c r="K634" s="29"/>
    </row>
    <row r="635" spans="11:11">
      <c r="K635" s="29"/>
    </row>
    <row r="636" spans="11:11">
      <c r="K636" s="29"/>
    </row>
    <row r="637" spans="11:11">
      <c r="K637" s="29"/>
    </row>
    <row r="638" spans="11:11">
      <c r="K638" s="29"/>
    </row>
    <row r="639" spans="11:11">
      <c r="K639" s="29"/>
    </row>
    <row r="640" spans="11:11">
      <c r="K640" s="29"/>
    </row>
    <row r="641" spans="11:11">
      <c r="K641" s="29"/>
    </row>
    <row r="642" spans="11:11">
      <c r="K642" s="29"/>
    </row>
    <row r="643" spans="11:11">
      <c r="K643" s="29"/>
    </row>
    <row r="644" spans="11:11">
      <c r="K644" s="29"/>
    </row>
    <row r="645" spans="11:11">
      <c r="K645" s="29"/>
    </row>
    <row r="646" spans="11:11">
      <c r="K646" s="29"/>
    </row>
    <row r="647" spans="11:11">
      <c r="K647" s="29"/>
    </row>
    <row r="648" spans="11:11">
      <c r="K648" s="29"/>
    </row>
    <row r="649" spans="11:11">
      <c r="K649" s="29"/>
    </row>
    <row r="650" spans="11:11">
      <c r="K650" s="29"/>
    </row>
    <row r="651" spans="11:11">
      <c r="K651" s="29"/>
    </row>
    <row r="652" spans="11:11">
      <c r="K652" s="29"/>
    </row>
    <row r="653" spans="11:11">
      <c r="K653" s="29"/>
    </row>
    <row r="654" spans="11:11">
      <c r="K654" s="29"/>
    </row>
    <row r="655" spans="11:11">
      <c r="K655" s="29"/>
    </row>
    <row r="656" spans="11:11">
      <c r="K656" s="29"/>
    </row>
    <row r="657" spans="11:11">
      <c r="K657" s="29"/>
    </row>
    <row r="658" spans="11:11">
      <c r="K658" s="29"/>
    </row>
    <row r="659" spans="11:11">
      <c r="K659" s="29"/>
    </row>
    <row r="660" spans="11:11">
      <c r="K660" s="29"/>
    </row>
    <row r="661" spans="11:11">
      <c r="K661" s="29"/>
    </row>
    <row r="662" spans="11:11">
      <c r="K662" s="29"/>
    </row>
    <row r="663" spans="11:11">
      <c r="K663" s="29"/>
    </row>
    <row r="664" spans="11:11">
      <c r="K664" s="29"/>
    </row>
    <row r="665" spans="11:11">
      <c r="K665" s="29"/>
    </row>
    <row r="666" spans="11:11">
      <c r="K666" s="29"/>
    </row>
    <row r="667" spans="11:11">
      <c r="K667" s="29"/>
    </row>
    <row r="668" spans="11:11">
      <c r="K668" s="29"/>
    </row>
    <row r="669" spans="11:11">
      <c r="K669" s="29"/>
    </row>
    <row r="670" spans="11:11">
      <c r="K670" s="29"/>
    </row>
    <row r="671" spans="11:11">
      <c r="K671" s="29"/>
    </row>
    <row r="672" spans="11:11">
      <c r="K672" s="29"/>
    </row>
    <row r="673" spans="11:11">
      <c r="K673" s="29"/>
    </row>
    <row r="674" spans="11:11">
      <c r="K674" s="29"/>
    </row>
    <row r="675" spans="11:11">
      <c r="K675" s="29"/>
    </row>
    <row r="676" spans="11:11">
      <c r="K676" s="29"/>
    </row>
    <row r="677" spans="11:11">
      <c r="K677" s="29"/>
    </row>
    <row r="678" spans="11:11">
      <c r="K678" s="29"/>
    </row>
    <row r="679" spans="11:11">
      <c r="K679" s="29"/>
    </row>
    <row r="680" spans="11:11">
      <c r="K680" s="29"/>
    </row>
    <row r="681" spans="11:11">
      <c r="K681" s="29"/>
    </row>
    <row r="682" spans="11:11">
      <c r="K682" s="29"/>
    </row>
    <row r="683" spans="11:11">
      <c r="K683" s="29"/>
    </row>
    <row r="684" spans="11:11">
      <c r="K684" s="29"/>
    </row>
    <row r="685" spans="11:11">
      <c r="K685" s="29"/>
    </row>
    <row r="686" spans="11:11">
      <c r="K686" s="29"/>
    </row>
    <row r="687" spans="11:11">
      <c r="K687" s="29"/>
    </row>
    <row r="688" spans="11:11">
      <c r="K688" s="29"/>
    </row>
    <row r="689" spans="11:11">
      <c r="K689" s="29"/>
    </row>
    <row r="690" spans="11:11">
      <c r="K690" s="29"/>
    </row>
    <row r="691" spans="11:11">
      <c r="K691" s="29"/>
    </row>
    <row r="692" spans="11:11">
      <c r="K692" s="29"/>
    </row>
    <row r="693" spans="11:11">
      <c r="K693" s="29"/>
    </row>
    <row r="694" spans="11:11">
      <c r="K694" s="29"/>
    </row>
    <row r="695" spans="11:11">
      <c r="K695" s="29"/>
    </row>
    <row r="696" spans="11:11">
      <c r="K696" s="29"/>
    </row>
    <row r="697" spans="11:11">
      <c r="K697" s="29"/>
    </row>
    <row r="698" spans="11:11">
      <c r="K698" s="29"/>
    </row>
    <row r="699" spans="11:11">
      <c r="K699" s="29"/>
    </row>
    <row r="700" spans="11:11">
      <c r="K700" s="29"/>
    </row>
    <row r="701" spans="11:11">
      <c r="K701" s="29"/>
    </row>
    <row r="702" spans="11:11">
      <c r="K702" s="29"/>
    </row>
    <row r="703" spans="11:11">
      <c r="K703" s="29"/>
    </row>
    <row r="704" spans="11:11">
      <c r="K704" s="29"/>
    </row>
    <row r="705" spans="11:11">
      <c r="K705" s="29"/>
    </row>
    <row r="706" spans="11:11">
      <c r="K706" s="29"/>
    </row>
    <row r="707" spans="11:11">
      <c r="K707" s="29"/>
    </row>
    <row r="708" spans="11:11">
      <c r="K708" s="29"/>
    </row>
    <row r="709" spans="11:11">
      <c r="K709" s="29"/>
    </row>
    <row r="710" spans="11:11">
      <c r="K710" s="29"/>
    </row>
    <row r="711" spans="11:11">
      <c r="K711" s="29"/>
    </row>
    <row r="712" spans="11:11">
      <c r="K712" s="29"/>
    </row>
    <row r="713" spans="11:11">
      <c r="K713" s="29"/>
    </row>
    <row r="714" spans="11:11">
      <c r="K714" s="29"/>
    </row>
    <row r="715" spans="11:11">
      <c r="K715" s="29"/>
    </row>
    <row r="716" spans="11:11">
      <c r="K716" s="29"/>
    </row>
    <row r="717" spans="11:11">
      <c r="K717" s="29"/>
    </row>
    <row r="718" spans="11:11">
      <c r="K718" s="29"/>
    </row>
    <row r="719" spans="11:11">
      <c r="K719" s="29"/>
    </row>
    <row r="720" spans="11:11">
      <c r="K720" s="29"/>
    </row>
    <row r="721" spans="11:11">
      <c r="K721" s="29"/>
    </row>
    <row r="722" spans="11:11">
      <c r="K722" s="29"/>
    </row>
    <row r="723" spans="11:11">
      <c r="K723" s="29"/>
    </row>
    <row r="724" spans="11:11">
      <c r="K724" s="29"/>
    </row>
    <row r="725" spans="11:11">
      <c r="K725" s="29"/>
    </row>
    <row r="726" spans="11:11">
      <c r="K726" s="29"/>
    </row>
    <row r="727" spans="11:11">
      <c r="K727" s="29"/>
    </row>
    <row r="728" spans="11:11">
      <c r="K728" s="29"/>
    </row>
    <row r="729" spans="11:11">
      <c r="K729" s="29"/>
    </row>
    <row r="730" spans="11:11">
      <c r="K730" s="29"/>
    </row>
    <row r="731" spans="11:11">
      <c r="K731" s="29"/>
    </row>
    <row r="732" spans="11:11">
      <c r="K732" s="29"/>
    </row>
    <row r="733" spans="11:11">
      <c r="K733" s="29"/>
    </row>
    <row r="734" spans="11:11">
      <c r="K734" s="29"/>
    </row>
    <row r="735" spans="11:11">
      <c r="K735" s="29"/>
    </row>
    <row r="736" spans="11:11">
      <c r="K736" s="29"/>
    </row>
    <row r="737" spans="11:11">
      <c r="K737" s="29"/>
    </row>
    <row r="738" spans="11:11">
      <c r="K738" s="29"/>
    </row>
    <row r="739" spans="11:11">
      <c r="K739" s="29"/>
    </row>
    <row r="740" spans="11:11">
      <c r="K740" s="29"/>
    </row>
    <row r="741" spans="11:11">
      <c r="K741" s="29"/>
    </row>
    <row r="742" spans="11:11">
      <c r="K742" s="29"/>
    </row>
    <row r="743" spans="11:11">
      <c r="K743" s="29"/>
    </row>
    <row r="744" spans="11:11">
      <c r="K744" s="29"/>
    </row>
    <row r="745" spans="11:11">
      <c r="K745" s="29"/>
    </row>
    <row r="746" spans="11:11">
      <c r="K746" s="29"/>
    </row>
    <row r="747" spans="11:11">
      <c r="K747" s="29"/>
    </row>
    <row r="748" spans="11:11">
      <c r="K748" s="29"/>
    </row>
    <row r="749" spans="11:11">
      <c r="K749" s="29"/>
    </row>
    <row r="750" spans="11:11">
      <c r="K750" s="29"/>
    </row>
    <row r="751" spans="11:11">
      <c r="K751" s="29"/>
    </row>
    <row r="752" spans="11:11">
      <c r="K752" s="29"/>
    </row>
    <row r="753" spans="11:11">
      <c r="K753" s="29"/>
    </row>
    <row r="754" spans="11:11">
      <c r="K754" s="29"/>
    </row>
    <row r="755" spans="11:11">
      <c r="K755" s="29"/>
    </row>
    <row r="756" spans="11:11">
      <c r="K756" s="29"/>
    </row>
    <row r="757" spans="11:11">
      <c r="K757" s="29"/>
    </row>
    <row r="758" spans="11:11">
      <c r="K758" s="29"/>
    </row>
    <row r="759" spans="11:11">
      <c r="K759" s="29"/>
    </row>
    <row r="760" spans="11:11">
      <c r="K760" s="29"/>
    </row>
    <row r="761" spans="11:11">
      <c r="K761" s="29"/>
    </row>
    <row r="762" spans="11:11">
      <c r="K762" s="29"/>
    </row>
    <row r="763" spans="11:11">
      <c r="K763" s="29"/>
    </row>
    <row r="764" spans="11:11">
      <c r="K764" s="29"/>
    </row>
    <row r="765" spans="11:11">
      <c r="K765" s="29"/>
    </row>
    <row r="766" spans="11:11">
      <c r="K766" s="29"/>
    </row>
    <row r="767" spans="11:11">
      <c r="K767" s="29"/>
    </row>
    <row r="768" spans="11:11">
      <c r="K768" s="29"/>
    </row>
    <row r="769" spans="11:11">
      <c r="K769" s="29"/>
    </row>
    <row r="770" spans="11:11">
      <c r="K770" s="29"/>
    </row>
    <row r="771" spans="11:11">
      <c r="K771" s="29"/>
    </row>
    <row r="772" spans="11:11">
      <c r="K772" s="29"/>
    </row>
  </sheetData>
  <phoneticPr fontId="36" type="noConversion"/>
  <hyperlinks>
    <hyperlink ref="A1" location="Copertina!A1" display="Vai alla Copertina"/>
  </hyperlinks>
  <pageMargins left="0.75" right="0.75" top="1" bottom="1" header="0.5" footer="0.5"/>
  <pageSetup paperSize="9" orientation="portrait" horizontalDpi="4294967293" verticalDpi="0" r:id="rId1"/>
  <headerFooter alignWithMargins="0"/>
</worksheet>
</file>

<file path=xl/worksheets/sheet36.xml><?xml version="1.0" encoding="utf-8"?>
<worksheet xmlns="http://schemas.openxmlformats.org/spreadsheetml/2006/main" xmlns:r="http://schemas.openxmlformats.org/officeDocument/2006/relationships">
  <sheetPr codeName="Foglio30">
    <pageSetUpPr fitToPage="1"/>
  </sheetPr>
  <dimension ref="A1:N37"/>
  <sheetViews>
    <sheetView showGridLines="0" workbookViewId="0">
      <pane ySplit="1" topLeftCell="A2" activePane="bottomLeft" state="frozen"/>
      <selection activeCell="E44" sqref="E44"/>
      <selection pane="bottomLeft"/>
    </sheetView>
  </sheetViews>
  <sheetFormatPr defaultRowHeight="12.75"/>
  <cols>
    <col min="1" max="1" width="12.140625" customWidth="1"/>
    <col min="2" max="2" width="66.85546875" customWidth="1"/>
    <col min="3" max="3" width="41" customWidth="1"/>
    <col min="4" max="4" width="4.42578125" customWidth="1"/>
    <col min="5" max="5" width="5.140625" customWidth="1"/>
    <col min="6" max="6" width="6.5703125" bestFit="1" customWidth="1"/>
    <col min="7" max="7" width="5.42578125" customWidth="1"/>
    <col min="8" max="8" width="6.85546875" customWidth="1"/>
    <col min="9" max="9" width="5.28515625" customWidth="1"/>
    <col min="10" max="10" width="9.85546875" bestFit="1" customWidth="1"/>
  </cols>
  <sheetData>
    <row r="1" spans="1:14" ht="26.25" thickBot="1">
      <c r="A1" s="248" t="s">
        <v>622</v>
      </c>
      <c r="B1" s="23" t="s">
        <v>650</v>
      </c>
    </row>
    <row r="3" spans="1:14">
      <c r="B3" s="24" t="s">
        <v>651</v>
      </c>
    </row>
    <row r="5" spans="1:14" ht="63.75">
      <c r="B5" s="9" t="s">
        <v>137</v>
      </c>
    </row>
    <row r="7" spans="1:14" ht="51">
      <c r="B7" s="9" t="s">
        <v>352</v>
      </c>
    </row>
    <row r="9" spans="1:14" ht="51">
      <c r="B9" s="9" t="s">
        <v>652</v>
      </c>
    </row>
    <row r="10" spans="1:14" ht="13.5" thickBot="1">
      <c r="B10" s="25"/>
      <c r="C10" s="25"/>
      <c r="D10" s="25"/>
      <c r="E10" s="25"/>
      <c r="F10" s="25"/>
      <c r="G10" s="25"/>
      <c r="H10" s="25"/>
      <c r="I10" s="25"/>
      <c r="J10" s="25"/>
    </row>
    <row r="11" spans="1:14" ht="13.5" thickTop="1"/>
    <row r="12" spans="1:14" ht="13.5" thickBot="1">
      <c r="B12" s="26">
        <f>DATE(B13,B14,B15)</f>
        <v>40619</v>
      </c>
      <c r="C12" s="27" t="s">
        <v>653</v>
      </c>
      <c r="D12" s="28"/>
      <c r="E12" s="28"/>
      <c r="F12" s="28"/>
      <c r="G12" s="28"/>
      <c r="H12" s="28"/>
      <c r="I12" s="28"/>
      <c r="J12" s="28"/>
      <c r="K12" s="29"/>
      <c r="L12" s="29"/>
      <c r="M12" s="29"/>
      <c r="N12" s="29"/>
    </row>
    <row r="13" spans="1:14">
      <c r="B13" s="30">
        <v>2011</v>
      </c>
      <c r="C13" s="27" t="s">
        <v>654</v>
      </c>
      <c r="D13" s="31">
        <v>1</v>
      </c>
      <c r="E13" s="32">
        <v>2</v>
      </c>
      <c r="F13" s="32">
        <v>3</v>
      </c>
      <c r="G13" s="32">
        <v>4</v>
      </c>
      <c r="H13" s="32">
        <v>5</v>
      </c>
      <c r="I13" s="32">
        <v>6</v>
      </c>
      <c r="J13" s="33">
        <v>7</v>
      </c>
    </row>
    <row r="14" spans="1:14" ht="13.5" thickBot="1">
      <c r="B14" s="34">
        <v>3</v>
      </c>
      <c r="C14" s="27" t="s">
        <v>655</v>
      </c>
      <c r="D14" s="35" t="s">
        <v>656</v>
      </c>
      <c r="E14" s="36" t="s">
        <v>657</v>
      </c>
      <c r="F14" s="36" t="s">
        <v>658</v>
      </c>
      <c r="G14" s="36" t="s">
        <v>659</v>
      </c>
      <c r="H14" s="36" t="s">
        <v>660</v>
      </c>
      <c r="I14" s="36" t="s">
        <v>661</v>
      </c>
      <c r="J14" s="37" t="s">
        <v>662</v>
      </c>
    </row>
    <row r="15" spans="1:14">
      <c r="B15" s="38">
        <v>17</v>
      </c>
      <c r="C15" s="27" t="s">
        <v>663</v>
      </c>
    </row>
    <row r="16" spans="1:14">
      <c r="B16" s="39">
        <v>18369</v>
      </c>
      <c r="C16" s="40" t="s">
        <v>301</v>
      </c>
    </row>
    <row r="17" spans="2:3">
      <c r="B17" s="123">
        <f>DAY(B16)</f>
        <v>16</v>
      </c>
      <c r="C17" s="27" t="s">
        <v>287</v>
      </c>
    </row>
    <row r="18" spans="2:3">
      <c r="B18" s="8" t="str">
        <f>LOOKUP(B17,TabellaSettimana)</f>
        <v>Domenega</v>
      </c>
      <c r="C18" s="27" t="s">
        <v>288</v>
      </c>
    </row>
    <row r="19" spans="2:3">
      <c r="B19" s="3" t="str">
        <f>TEXT(B12, "ggggg")</f>
        <v>giovedì</v>
      </c>
      <c r="C19" s="27" t="s">
        <v>289</v>
      </c>
    </row>
    <row r="20" spans="2:3">
      <c r="B20" s="3" t="str">
        <f>TEXT(B12, "mmmm")</f>
        <v>marzo</v>
      </c>
      <c r="C20" s="27" t="s">
        <v>290</v>
      </c>
    </row>
    <row r="22" spans="2:3">
      <c r="B22" s="41">
        <f ca="1">TODAY()-B12</f>
        <v>2247</v>
      </c>
      <c r="C22" s="27" t="s">
        <v>291</v>
      </c>
    </row>
    <row r="24" spans="2:3">
      <c r="B24" s="42" t="s">
        <v>292</v>
      </c>
      <c r="C24" s="8">
        <f ca="1">TODAY()</f>
        <v>42866</v>
      </c>
    </row>
    <row r="25" spans="2:3">
      <c r="B25" s="27" t="s">
        <v>293</v>
      </c>
    </row>
    <row r="26" spans="2:3">
      <c r="B26" s="43" t="s">
        <v>294</v>
      </c>
      <c r="C26" s="44">
        <f t="shared" ref="C26:C32" ca="1" si="0">NOW()</f>
        <v>42866.936132870367</v>
      </c>
    </row>
    <row r="27" spans="2:3">
      <c r="B27" s="43" t="s">
        <v>295</v>
      </c>
      <c r="C27" s="45">
        <f t="shared" ca="1" si="0"/>
        <v>42866.936132870367</v>
      </c>
    </row>
    <row r="28" spans="2:3">
      <c r="B28" s="43" t="s">
        <v>296</v>
      </c>
      <c r="C28" s="46">
        <f t="shared" ca="1" si="0"/>
        <v>42866.936132870367</v>
      </c>
    </row>
    <row r="29" spans="2:3">
      <c r="B29" s="43" t="s">
        <v>297</v>
      </c>
      <c r="C29" s="47">
        <f t="shared" ca="1" si="0"/>
        <v>42866.936132870367</v>
      </c>
    </row>
    <row r="30" spans="2:3">
      <c r="B30" s="43" t="s">
        <v>298</v>
      </c>
      <c r="C30" s="48">
        <f t="shared" ca="1" si="0"/>
        <v>42866.936132870367</v>
      </c>
    </row>
    <row r="31" spans="2:3">
      <c r="B31" s="43" t="s">
        <v>299</v>
      </c>
      <c r="C31" s="49">
        <f t="shared" ca="1" si="0"/>
        <v>42866.936132870367</v>
      </c>
    </row>
    <row r="32" spans="2:3">
      <c r="B32" s="43" t="s">
        <v>300</v>
      </c>
      <c r="C32" s="50">
        <f t="shared" ca="1" si="0"/>
        <v>42866.936132870367</v>
      </c>
    </row>
    <row r="33" spans="2:3" ht="13.5" thickBot="1"/>
    <row r="34" spans="2:3">
      <c r="B34" s="51">
        <v>36860</v>
      </c>
      <c r="C34" s="52" t="str">
        <f>IF(B34&lt;=$B$12,"Inferiore o uguale ad oggi","Superiore ad oggi")</f>
        <v>Inferiore o uguale ad oggi</v>
      </c>
    </row>
    <row r="35" spans="2:3">
      <c r="B35" s="53">
        <v>36129</v>
      </c>
      <c r="C35" s="54">
        <f>IF(B35&lt;=$B$12,1,0)</f>
        <v>1</v>
      </c>
    </row>
    <row r="36" spans="2:3">
      <c r="B36" s="53">
        <v>36468</v>
      </c>
      <c r="C36" s="54">
        <f>IF(B36&lt;=$B$12,1,0)</f>
        <v>1</v>
      </c>
    </row>
    <row r="37" spans="2:3" ht="13.5" thickBot="1">
      <c r="B37" s="55">
        <v>43100</v>
      </c>
      <c r="C37" s="56" t="str">
        <f>IF(B37&lt;=$B$12,"Inferiore o uguale ad oggi","Superiore ad oggi")</f>
        <v>Superiore ad oggi</v>
      </c>
    </row>
  </sheetData>
  <phoneticPr fontId="0" type="noConversion"/>
  <hyperlinks>
    <hyperlink ref="A1" location="Copertina!A1" display="Vai alla Copertina"/>
    <hyperlink ref="B3" location="DataForm!A1" display="Vedere anche DataForm"/>
  </hyperlinks>
  <printOptions gridLinesSet="0"/>
  <pageMargins left="0.78740157480314965" right="0.78740157480314965" top="0.39370078740157483" bottom="0.98425196850393704" header="0.51181102362204722" footer="0.51181102362204722"/>
  <pageSetup scale="76" orientation="landscape" horizontalDpi="4294967293" r:id="rId1"/>
  <headerFooter alignWithMargins="0">
    <oddFooter>&amp;L&amp;Z   &amp;F</oddFooter>
  </headerFooter>
</worksheet>
</file>

<file path=xl/worksheets/sheet37.xml><?xml version="1.0" encoding="utf-8"?>
<worksheet xmlns="http://schemas.openxmlformats.org/spreadsheetml/2006/main" xmlns:r="http://schemas.openxmlformats.org/officeDocument/2006/relationships">
  <sheetPr codeName="Foglio8">
    <pageSetUpPr fitToPage="1"/>
  </sheetPr>
  <dimension ref="A1:B379"/>
  <sheetViews>
    <sheetView showGridLines="0" showZeros="0" workbookViewId="0">
      <pane xSplit="1" ySplit="1" topLeftCell="B59" activePane="bottomRight" state="frozen"/>
      <selection activeCell="E44" sqref="E44"/>
      <selection pane="topRight" activeCell="E44" sqref="E44"/>
      <selection pane="bottomLeft" activeCell="E44" sqref="E44"/>
      <selection pane="bottomRight"/>
    </sheetView>
  </sheetViews>
  <sheetFormatPr defaultRowHeight="12.75"/>
  <cols>
    <col min="1" max="1" width="11.85546875" customWidth="1"/>
    <col min="2" max="2" width="102.140625" customWidth="1"/>
  </cols>
  <sheetData>
    <row r="1" spans="1:2" ht="26.25" thickBot="1">
      <c r="A1" s="4" t="s">
        <v>622</v>
      </c>
      <c r="B1" s="58" t="s">
        <v>788</v>
      </c>
    </row>
    <row r="2" spans="1:2">
      <c r="A2" s="43"/>
      <c r="B2" s="43"/>
    </row>
    <row r="3" spans="1:2">
      <c r="A3" s="43"/>
      <c r="B3" s="43"/>
    </row>
    <row r="4" spans="1:2">
      <c r="A4" s="43"/>
      <c r="B4" s="59" t="s">
        <v>302</v>
      </c>
    </row>
    <row r="5" spans="1:2">
      <c r="A5" s="43"/>
      <c r="B5" s="59" t="s">
        <v>303</v>
      </c>
    </row>
    <row r="6" spans="1:2">
      <c r="A6" s="43"/>
      <c r="B6" s="59" t="s">
        <v>790</v>
      </c>
    </row>
    <row r="7" spans="1:2">
      <c r="A7" s="43"/>
      <c r="B7" s="60"/>
    </row>
    <row r="8" spans="1:2" ht="25.5">
      <c r="A8" s="43"/>
      <c r="B8" s="61" t="s">
        <v>789</v>
      </c>
    </row>
    <row r="9" spans="1:2">
      <c r="A9" s="43"/>
      <c r="B9" s="60"/>
    </row>
    <row r="10" spans="1:2">
      <c r="A10" s="43"/>
      <c r="B10" s="59"/>
    </row>
    <row r="11" spans="1:2">
      <c r="A11" s="43"/>
      <c r="B11" s="62">
        <f ca="1">TODAY()</f>
        <v>42866</v>
      </c>
    </row>
    <row r="12" spans="1:2">
      <c r="A12" s="43"/>
      <c r="B12" s="59"/>
    </row>
    <row r="13" spans="1:2">
      <c r="A13" s="43"/>
      <c r="B13" s="43"/>
    </row>
    <row r="14" spans="1:2">
      <c r="A14" s="43"/>
      <c r="B14" s="43"/>
    </row>
    <row r="15" spans="1:2">
      <c r="A15" s="43"/>
      <c r="B15" s="43"/>
    </row>
    <row r="16" spans="1:2">
      <c r="A16" s="43"/>
      <c r="B16" s="43"/>
    </row>
    <row r="17" spans="1:2">
      <c r="A17" s="43"/>
      <c r="B17" s="43"/>
    </row>
    <row r="18" spans="1:2">
      <c r="A18" s="43"/>
      <c r="B18" s="43"/>
    </row>
    <row r="19" spans="1:2">
      <c r="A19" s="43"/>
      <c r="B19" s="43"/>
    </row>
    <row r="20" spans="1:2">
      <c r="A20" s="43"/>
      <c r="B20" s="43"/>
    </row>
    <row r="21" spans="1:2">
      <c r="A21" s="43"/>
      <c r="B21" s="43"/>
    </row>
    <row r="22" spans="1:2">
      <c r="A22" s="43"/>
      <c r="B22" s="43"/>
    </row>
    <row r="23" spans="1:2">
      <c r="A23" s="43"/>
      <c r="B23" s="43"/>
    </row>
    <row r="24" spans="1:2">
      <c r="A24" s="43"/>
      <c r="B24" s="43"/>
    </row>
    <row r="25" spans="1:2">
      <c r="A25" s="43"/>
      <c r="B25" s="43"/>
    </row>
    <row r="26" spans="1:2">
      <c r="A26" s="43"/>
      <c r="B26" s="43"/>
    </row>
    <row r="27" spans="1:2">
      <c r="A27" s="43"/>
      <c r="B27" s="43"/>
    </row>
    <row r="28" spans="1:2">
      <c r="A28" s="43"/>
      <c r="B28" s="43"/>
    </row>
    <row r="29" spans="1:2">
      <c r="A29" s="43"/>
      <c r="B29" s="43"/>
    </row>
    <row r="30" spans="1:2">
      <c r="A30" s="43"/>
      <c r="B30" s="43"/>
    </row>
    <row r="31" spans="1:2">
      <c r="A31" s="43"/>
      <c r="B31" s="43"/>
    </row>
    <row r="32" spans="1:2">
      <c r="A32" s="43"/>
      <c r="B32" s="43"/>
    </row>
    <row r="33" spans="1:2">
      <c r="A33" s="43"/>
      <c r="B33" s="43"/>
    </row>
    <row r="34" spans="1:2">
      <c r="A34" s="43"/>
      <c r="B34" s="43"/>
    </row>
    <row r="35" spans="1:2">
      <c r="A35" s="43"/>
      <c r="B35" s="43"/>
    </row>
    <row r="36" spans="1:2">
      <c r="A36" s="43"/>
      <c r="B36" s="43"/>
    </row>
    <row r="37" spans="1:2">
      <c r="A37" s="43"/>
      <c r="B37" s="43"/>
    </row>
    <row r="38" spans="1:2">
      <c r="A38" s="43"/>
      <c r="B38" s="61" t="s">
        <v>779</v>
      </c>
    </row>
    <row r="39" spans="1:2">
      <c r="A39" s="43"/>
      <c r="B39" s="61" t="s">
        <v>780</v>
      </c>
    </row>
    <row r="40" spans="1:2">
      <c r="A40" s="43"/>
      <c r="B40" s="61" t="s">
        <v>781</v>
      </c>
    </row>
    <row r="41" spans="1:2">
      <c r="A41" s="43"/>
      <c r="B41" s="61" t="s">
        <v>782</v>
      </c>
    </row>
    <row r="42" spans="1:2">
      <c r="A42" s="43"/>
      <c r="B42" s="61"/>
    </row>
    <row r="43" spans="1:2">
      <c r="A43" s="43"/>
      <c r="B43" s="61" t="s">
        <v>783</v>
      </c>
    </row>
    <row r="44" spans="1:2">
      <c r="A44" s="43"/>
      <c r="B44" s="61" t="s">
        <v>784</v>
      </c>
    </row>
    <row r="45" spans="1:2">
      <c r="A45" s="43"/>
      <c r="B45" s="61" t="s">
        <v>785</v>
      </c>
    </row>
    <row r="46" spans="1:2">
      <c r="A46" s="43"/>
      <c r="B46" s="61"/>
    </row>
    <row r="47" spans="1:2">
      <c r="A47" s="43"/>
      <c r="B47" s="61" t="s">
        <v>786</v>
      </c>
    </row>
    <row r="48" spans="1:2">
      <c r="A48" s="43"/>
      <c r="B48" s="61" t="s">
        <v>787</v>
      </c>
    </row>
    <row r="49" spans="1:2">
      <c r="A49" s="43"/>
      <c r="B49" s="43"/>
    </row>
    <row r="50" spans="1:2">
      <c r="A50" s="43"/>
      <c r="B50" s="43"/>
    </row>
    <row r="51" spans="1:2">
      <c r="A51" s="43"/>
      <c r="B51" s="43"/>
    </row>
    <row r="52" spans="1:2">
      <c r="A52" s="43"/>
      <c r="B52" s="43"/>
    </row>
    <row r="53" spans="1:2">
      <c r="A53" s="43"/>
      <c r="B53" s="43"/>
    </row>
    <row r="54" spans="1:2">
      <c r="A54" s="43"/>
      <c r="B54" s="43"/>
    </row>
    <row r="55" spans="1:2">
      <c r="A55" s="43"/>
      <c r="B55" s="43"/>
    </row>
    <row r="56" spans="1:2">
      <c r="A56" s="43"/>
      <c r="B56" s="43"/>
    </row>
    <row r="57" spans="1:2">
      <c r="A57" s="43"/>
      <c r="B57" s="43"/>
    </row>
    <row r="58" spans="1:2">
      <c r="A58" s="43"/>
      <c r="B58" s="43"/>
    </row>
    <row r="59" spans="1:2">
      <c r="A59" s="43"/>
      <c r="B59" s="43"/>
    </row>
    <row r="60" spans="1:2">
      <c r="A60" s="43"/>
      <c r="B60" s="43"/>
    </row>
    <row r="61" spans="1:2">
      <c r="A61" s="43"/>
      <c r="B61" s="43"/>
    </row>
    <row r="62" spans="1:2">
      <c r="A62" s="43"/>
      <c r="B62" s="43"/>
    </row>
    <row r="63" spans="1:2">
      <c r="A63" s="43"/>
      <c r="B63" s="43"/>
    </row>
    <row r="64" spans="1:2">
      <c r="A64" s="43"/>
      <c r="B64" s="43"/>
    </row>
    <row r="65" spans="1:2">
      <c r="A65" s="43"/>
      <c r="B65" s="43"/>
    </row>
    <row r="66" spans="1:2">
      <c r="A66" s="43"/>
      <c r="B66" s="43"/>
    </row>
    <row r="67" spans="1:2">
      <c r="A67" s="43"/>
      <c r="B67" s="43"/>
    </row>
    <row r="68" spans="1:2">
      <c r="A68" s="43"/>
      <c r="B68" s="43"/>
    </row>
    <row r="69" spans="1:2">
      <c r="A69" s="43"/>
      <c r="B69" s="43"/>
    </row>
    <row r="70" spans="1:2">
      <c r="A70" s="43"/>
      <c r="B70" s="43"/>
    </row>
    <row r="71" spans="1:2">
      <c r="A71" s="43"/>
      <c r="B71" s="43"/>
    </row>
    <row r="72" spans="1:2">
      <c r="A72" s="43"/>
      <c r="B72" s="43"/>
    </row>
    <row r="73" spans="1:2">
      <c r="A73" s="43"/>
      <c r="B73" s="43"/>
    </row>
    <row r="74" spans="1:2">
      <c r="A74" s="43"/>
      <c r="B74" s="43"/>
    </row>
    <row r="75" spans="1:2">
      <c r="A75" s="43"/>
      <c r="B75" s="43"/>
    </row>
    <row r="76" spans="1:2">
      <c r="A76" s="43"/>
      <c r="B76" s="43"/>
    </row>
    <row r="77" spans="1:2">
      <c r="A77" s="43"/>
      <c r="B77" s="43"/>
    </row>
    <row r="78" spans="1:2">
      <c r="A78" s="43"/>
      <c r="B78" s="43"/>
    </row>
    <row r="79" spans="1:2">
      <c r="A79" s="43"/>
      <c r="B79" s="43"/>
    </row>
    <row r="80" spans="1:2">
      <c r="A80" s="43"/>
      <c r="B80" s="43"/>
    </row>
    <row r="81" spans="1:2">
      <c r="A81" s="43"/>
      <c r="B81" s="43"/>
    </row>
    <row r="82" spans="1:2">
      <c r="A82" s="43"/>
      <c r="B82" s="43"/>
    </row>
    <row r="83" spans="1:2">
      <c r="A83" s="43"/>
      <c r="B83" s="43"/>
    </row>
    <row r="84" spans="1:2">
      <c r="A84" s="43"/>
      <c r="B84" s="43"/>
    </row>
    <row r="85" spans="1:2">
      <c r="A85" s="43"/>
      <c r="B85" s="43"/>
    </row>
    <row r="86" spans="1:2">
      <c r="A86" s="43"/>
      <c r="B86" s="43"/>
    </row>
    <row r="87" spans="1:2">
      <c r="A87" s="43"/>
      <c r="B87" s="43"/>
    </row>
    <row r="88" spans="1:2">
      <c r="A88" s="43"/>
      <c r="B88" s="43"/>
    </row>
    <row r="89" spans="1:2">
      <c r="A89" s="43"/>
      <c r="B89" s="43"/>
    </row>
    <row r="90" spans="1:2">
      <c r="A90" s="43"/>
      <c r="B90" s="43"/>
    </row>
    <row r="91" spans="1:2">
      <c r="A91" s="43"/>
      <c r="B91" s="43"/>
    </row>
    <row r="92" spans="1:2">
      <c r="A92" s="43"/>
      <c r="B92" s="43"/>
    </row>
    <row r="93" spans="1:2">
      <c r="A93" s="43"/>
      <c r="B93" s="43"/>
    </row>
    <row r="94" spans="1:2">
      <c r="A94" s="43"/>
      <c r="B94" s="43"/>
    </row>
    <row r="95" spans="1:2">
      <c r="A95" s="43"/>
      <c r="B95" s="43"/>
    </row>
    <row r="96" spans="1:2">
      <c r="A96" s="43"/>
      <c r="B96" s="43"/>
    </row>
    <row r="97" spans="1:2">
      <c r="A97" s="43"/>
      <c r="B97" s="43"/>
    </row>
    <row r="98" spans="1:2">
      <c r="A98" s="43"/>
      <c r="B98" s="43"/>
    </row>
    <row r="99" spans="1:2">
      <c r="A99" s="43"/>
      <c r="B99" s="43"/>
    </row>
    <row r="100" spans="1:2">
      <c r="A100" s="43"/>
      <c r="B100" s="43"/>
    </row>
    <row r="101" spans="1:2">
      <c r="A101" s="43"/>
      <c r="B101" s="43"/>
    </row>
    <row r="102" spans="1:2">
      <c r="A102" s="43"/>
      <c r="B102" s="43"/>
    </row>
    <row r="103" spans="1:2">
      <c r="A103" s="43"/>
      <c r="B103" s="43"/>
    </row>
    <row r="104" spans="1:2">
      <c r="A104" s="43"/>
      <c r="B104" s="43"/>
    </row>
    <row r="105" spans="1:2">
      <c r="A105" s="43"/>
      <c r="B105" s="43"/>
    </row>
    <row r="106" spans="1:2">
      <c r="A106" s="43"/>
      <c r="B106" s="43"/>
    </row>
    <row r="107" spans="1:2">
      <c r="A107" s="43"/>
      <c r="B107" s="43"/>
    </row>
    <row r="108" spans="1:2">
      <c r="A108" s="43"/>
      <c r="B108" s="43"/>
    </row>
    <row r="109" spans="1:2">
      <c r="A109" s="43"/>
      <c r="B109" s="43"/>
    </row>
    <row r="110" spans="1:2">
      <c r="A110" s="43"/>
      <c r="B110" s="43"/>
    </row>
    <row r="111" spans="1:2">
      <c r="A111" s="43"/>
      <c r="B111" s="43"/>
    </row>
    <row r="112" spans="1:2">
      <c r="A112" s="43"/>
      <c r="B112" s="43"/>
    </row>
    <row r="113" spans="1:2">
      <c r="A113" s="43"/>
      <c r="B113" s="43"/>
    </row>
    <row r="114" spans="1:2">
      <c r="A114" s="43"/>
      <c r="B114" s="43"/>
    </row>
    <row r="115" spans="1:2">
      <c r="A115" s="43"/>
      <c r="B115" s="43"/>
    </row>
    <row r="116" spans="1:2">
      <c r="A116" s="43"/>
      <c r="B116" s="43"/>
    </row>
    <row r="117" spans="1:2">
      <c r="A117" s="43"/>
      <c r="B117" s="43"/>
    </row>
    <row r="118" spans="1:2">
      <c r="A118" s="43"/>
      <c r="B118" s="43"/>
    </row>
    <row r="119" spans="1:2">
      <c r="A119" s="43"/>
      <c r="B119" s="43"/>
    </row>
    <row r="120" spans="1:2">
      <c r="A120" s="43"/>
      <c r="B120" s="43"/>
    </row>
    <row r="121" spans="1:2">
      <c r="A121" s="43"/>
      <c r="B121" s="43"/>
    </row>
    <row r="122" spans="1:2">
      <c r="A122" s="43"/>
      <c r="B122" s="43"/>
    </row>
    <row r="123" spans="1:2">
      <c r="A123" s="43"/>
      <c r="B123" s="43"/>
    </row>
    <row r="124" spans="1:2">
      <c r="A124" s="43"/>
      <c r="B124" s="43"/>
    </row>
    <row r="125" spans="1:2">
      <c r="A125" s="43"/>
      <c r="B125" s="43"/>
    </row>
    <row r="126" spans="1:2">
      <c r="A126" s="43"/>
      <c r="B126" s="43"/>
    </row>
    <row r="127" spans="1:2">
      <c r="A127" s="43"/>
      <c r="B127" s="43"/>
    </row>
    <row r="128" spans="1:2">
      <c r="A128" s="43"/>
      <c r="B128" s="43"/>
    </row>
    <row r="129" spans="1:2">
      <c r="A129" s="43"/>
      <c r="B129" s="43"/>
    </row>
    <row r="130" spans="1:2">
      <c r="A130" s="43"/>
      <c r="B130" s="43"/>
    </row>
    <row r="131" spans="1:2">
      <c r="A131" s="43"/>
      <c r="B131" s="43"/>
    </row>
    <row r="132" spans="1:2">
      <c r="A132" s="43"/>
      <c r="B132" s="43"/>
    </row>
    <row r="133" spans="1:2">
      <c r="A133" s="43"/>
      <c r="B133" s="43"/>
    </row>
    <row r="134" spans="1:2">
      <c r="A134" s="43"/>
      <c r="B134" s="43"/>
    </row>
    <row r="135" spans="1:2">
      <c r="A135" s="43"/>
      <c r="B135" s="43"/>
    </row>
    <row r="136" spans="1:2">
      <c r="A136" s="43"/>
      <c r="B136" s="43"/>
    </row>
    <row r="137" spans="1:2">
      <c r="A137" s="43"/>
      <c r="B137" s="43"/>
    </row>
    <row r="138" spans="1:2">
      <c r="A138" s="43"/>
      <c r="B138" s="43"/>
    </row>
    <row r="139" spans="1:2">
      <c r="A139" s="43"/>
      <c r="B139" s="43"/>
    </row>
    <row r="140" spans="1:2">
      <c r="A140" s="43"/>
      <c r="B140" s="43"/>
    </row>
    <row r="141" spans="1:2">
      <c r="A141" s="43"/>
      <c r="B141" s="43"/>
    </row>
    <row r="142" spans="1:2">
      <c r="A142" s="43"/>
      <c r="B142" s="43"/>
    </row>
    <row r="143" spans="1:2">
      <c r="A143" s="43"/>
      <c r="B143" s="43"/>
    </row>
    <row r="144" spans="1:2">
      <c r="A144" s="43"/>
      <c r="B144" s="43"/>
    </row>
    <row r="145" spans="1:2">
      <c r="A145" s="43"/>
      <c r="B145" s="43"/>
    </row>
    <row r="146" spans="1:2">
      <c r="A146" s="43"/>
      <c r="B146" s="43"/>
    </row>
    <row r="147" spans="1:2">
      <c r="A147" s="43"/>
      <c r="B147" s="43"/>
    </row>
    <row r="148" spans="1:2">
      <c r="A148" s="43"/>
      <c r="B148" s="43"/>
    </row>
    <row r="149" spans="1:2">
      <c r="A149" s="43"/>
      <c r="B149" s="43"/>
    </row>
    <row r="150" spans="1:2">
      <c r="A150" s="43"/>
      <c r="B150" s="43"/>
    </row>
    <row r="151" spans="1:2">
      <c r="A151" s="43"/>
      <c r="B151" s="43"/>
    </row>
    <row r="152" spans="1:2">
      <c r="A152" s="43"/>
      <c r="B152" s="43"/>
    </row>
    <row r="153" spans="1:2">
      <c r="A153" s="43"/>
      <c r="B153" s="43"/>
    </row>
    <row r="154" spans="1:2">
      <c r="A154" s="43"/>
      <c r="B154" s="43"/>
    </row>
    <row r="155" spans="1:2">
      <c r="A155" s="43"/>
      <c r="B155" s="43"/>
    </row>
    <row r="156" spans="1:2">
      <c r="A156" s="43"/>
      <c r="B156" s="43"/>
    </row>
    <row r="157" spans="1:2">
      <c r="A157" s="43"/>
      <c r="B157" s="43"/>
    </row>
    <row r="158" spans="1:2">
      <c r="A158" s="43"/>
      <c r="B158" s="43"/>
    </row>
    <row r="159" spans="1:2">
      <c r="A159" s="43"/>
      <c r="B159" s="43"/>
    </row>
    <row r="160" spans="1:2">
      <c r="A160" s="43"/>
      <c r="B160" s="43"/>
    </row>
    <row r="161" spans="1:2">
      <c r="A161" s="43"/>
      <c r="B161" s="43"/>
    </row>
    <row r="162" spans="1:2">
      <c r="A162" s="43"/>
      <c r="B162" s="43"/>
    </row>
    <row r="163" spans="1:2">
      <c r="A163" s="43"/>
      <c r="B163" s="43"/>
    </row>
    <row r="164" spans="1:2">
      <c r="A164" s="43"/>
      <c r="B164" s="43"/>
    </row>
    <row r="165" spans="1:2">
      <c r="A165" s="43"/>
      <c r="B165" s="43"/>
    </row>
    <row r="166" spans="1:2">
      <c r="A166" s="43"/>
      <c r="B166" s="43"/>
    </row>
    <row r="167" spans="1:2">
      <c r="A167" s="43"/>
      <c r="B167" s="43"/>
    </row>
    <row r="168" spans="1:2">
      <c r="A168" s="43"/>
      <c r="B168" s="43"/>
    </row>
    <row r="169" spans="1:2">
      <c r="A169" s="43"/>
      <c r="B169" s="43"/>
    </row>
    <row r="170" spans="1:2">
      <c r="A170" s="43"/>
      <c r="B170" s="43"/>
    </row>
    <row r="171" spans="1:2">
      <c r="A171" s="43"/>
      <c r="B171" s="43"/>
    </row>
    <row r="172" spans="1:2">
      <c r="A172" s="43"/>
      <c r="B172" s="43"/>
    </row>
    <row r="173" spans="1:2">
      <c r="A173" s="43"/>
      <c r="B173" s="43"/>
    </row>
    <row r="174" spans="1:2">
      <c r="A174" s="43"/>
      <c r="B174" s="43"/>
    </row>
    <row r="175" spans="1:2">
      <c r="A175" s="43"/>
      <c r="B175" s="43"/>
    </row>
    <row r="176" spans="1:2">
      <c r="A176" s="43"/>
      <c r="B176" s="43"/>
    </row>
    <row r="177" spans="1:2">
      <c r="A177" s="43"/>
      <c r="B177" s="43"/>
    </row>
    <row r="178" spans="1:2">
      <c r="A178" s="43"/>
      <c r="B178" s="43"/>
    </row>
    <row r="179" spans="1:2">
      <c r="A179" s="43"/>
      <c r="B179" s="43"/>
    </row>
    <row r="180" spans="1:2">
      <c r="A180" s="43"/>
      <c r="B180" s="43"/>
    </row>
    <row r="181" spans="1:2">
      <c r="A181" s="43"/>
      <c r="B181" s="43"/>
    </row>
    <row r="182" spans="1:2">
      <c r="A182" s="43"/>
      <c r="B182" s="43"/>
    </row>
    <row r="183" spans="1:2">
      <c r="A183" s="43"/>
      <c r="B183" s="43"/>
    </row>
    <row r="184" spans="1:2">
      <c r="A184" s="43"/>
      <c r="B184" s="43"/>
    </row>
    <row r="185" spans="1:2">
      <c r="A185" s="43"/>
      <c r="B185" s="43"/>
    </row>
    <row r="186" spans="1:2">
      <c r="A186" s="43"/>
      <c r="B186" s="43"/>
    </row>
    <row r="187" spans="1:2">
      <c r="A187" s="43"/>
      <c r="B187" s="43"/>
    </row>
    <row r="188" spans="1:2">
      <c r="A188" s="43"/>
      <c r="B188" s="43"/>
    </row>
    <row r="189" spans="1:2">
      <c r="A189" s="43"/>
      <c r="B189" s="43"/>
    </row>
    <row r="190" spans="1:2">
      <c r="A190" s="43"/>
      <c r="B190" s="43"/>
    </row>
    <row r="191" spans="1:2">
      <c r="A191" s="43"/>
      <c r="B191" s="43"/>
    </row>
    <row r="192" spans="1:2">
      <c r="A192" s="43"/>
      <c r="B192" s="43"/>
    </row>
    <row r="193" spans="1:2">
      <c r="A193" s="43"/>
      <c r="B193" s="43"/>
    </row>
    <row r="194" spans="1:2">
      <c r="A194" s="43"/>
      <c r="B194" s="43"/>
    </row>
    <row r="195" spans="1:2">
      <c r="A195" s="43"/>
      <c r="B195" s="43"/>
    </row>
    <row r="196" spans="1:2">
      <c r="A196" s="43"/>
      <c r="B196" s="43"/>
    </row>
    <row r="197" spans="1:2">
      <c r="A197" s="43"/>
      <c r="B197" s="43"/>
    </row>
    <row r="198" spans="1:2">
      <c r="A198" s="43"/>
      <c r="B198" s="43"/>
    </row>
    <row r="199" spans="1:2">
      <c r="A199" s="43"/>
      <c r="B199" s="43"/>
    </row>
    <row r="200" spans="1:2">
      <c r="A200" s="43"/>
      <c r="B200" s="43"/>
    </row>
    <row r="201" spans="1:2">
      <c r="A201" s="43"/>
      <c r="B201" s="43"/>
    </row>
    <row r="202" spans="1:2">
      <c r="A202" s="43"/>
      <c r="B202" s="43"/>
    </row>
    <row r="203" spans="1:2">
      <c r="A203" s="43"/>
      <c r="B203" s="43"/>
    </row>
    <row r="204" spans="1:2">
      <c r="A204" s="43"/>
      <c r="B204" s="43"/>
    </row>
    <row r="205" spans="1:2">
      <c r="A205" s="43"/>
      <c r="B205" s="43"/>
    </row>
    <row r="206" spans="1:2">
      <c r="A206" s="43"/>
      <c r="B206" s="43"/>
    </row>
    <row r="207" spans="1:2">
      <c r="A207" s="43"/>
      <c r="B207" s="43"/>
    </row>
    <row r="208" spans="1:2">
      <c r="A208" s="43"/>
      <c r="B208" s="43"/>
    </row>
    <row r="209" spans="1:2">
      <c r="A209" s="43"/>
      <c r="B209" s="43"/>
    </row>
    <row r="210" spans="1:2">
      <c r="A210" s="43"/>
      <c r="B210" s="43"/>
    </row>
    <row r="211" spans="1:2">
      <c r="A211" s="43"/>
      <c r="B211" s="43"/>
    </row>
    <row r="212" spans="1:2">
      <c r="A212" s="43"/>
      <c r="B212" s="43"/>
    </row>
    <row r="213" spans="1:2">
      <c r="A213" s="43"/>
      <c r="B213" s="43"/>
    </row>
    <row r="214" spans="1:2">
      <c r="A214" s="43"/>
      <c r="B214" s="43"/>
    </row>
    <row r="215" spans="1:2">
      <c r="A215" s="43"/>
      <c r="B215" s="43"/>
    </row>
    <row r="216" spans="1:2">
      <c r="A216" s="43"/>
      <c r="B216" s="43"/>
    </row>
    <row r="217" spans="1:2">
      <c r="A217" s="43"/>
      <c r="B217" s="43"/>
    </row>
    <row r="218" spans="1:2">
      <c r="A218" s="43"/>
      <c r="B218" s="43"/>
    </row>
    <row r="219" spans="1:2">
      <c r="A219" s="43"/>
      <c r="B219" s="43"/>
    </row>
    <row r="220" spans="1:2">
      <c r="A220" s="43"/>
      <c r="B220" s="43"/>
    </row>
    <row r="221" spans="1:2">
      <c r="A221" s="43"/>
      <c r="B221" s="43"/>
    </row>
    <row r="222" spans="1:2">
      <c r="A222" s="43"/>
      <c r="B222" s="43"/>
    </row>
    <row r="223" spans="1:2">
      <c r="A223" s="43"/>
      <c r="B223" s="43"/>
    </row>
    <row r="224" spans="1:2">
      <c r="A224" s="43"/>
      <c r="B224" s="43"/>
    </row>
    <row r="225" spans="1:2">
      <c r="A225" s="43"/>
      <c r="B225" s="43"/>
    </row>
    <row r="226" spans="1:2">
      <c r="A226" s="43"/>
      <c r="B226" s="43"/>
    </row>
    <row r="227" spans="1:2">
      <c r="A227" s="43"/>
      <c r="B227" s="43"/>
    </row>
    <row r="228" spans="1:2">
      <c r="A228" s="43"/>
      <c r="B228" s="43"/>
    </row>
    <row r="229" spans="1:2">
      <c r="A229" s="43"/>
      <c r="B229" s="43"/>
    </row>
    <row r="230" spans="1:2">
      <c r="A230" s="43"/>
      <c r="B230" s="43"/>
    </row>
    <row r="231" spans="1:2">
      <c r="A231" s="43"/>
      <c r="B231" s="43"/>
    </row>
    <row r="232" spans="1:2">
      <c r="A232" s="43"/>
      <c r="B232" s="43"/>
    </row>
    <row r="233" spans="1:2">
      <c r="A233" s="43"/>
      <c r="B233" s="43"/>
    </row>
    <row r="234" spans="1:2">
      <c r="A234" s="43"/>
      <c r="B234" s="43"/>
    </row>
    <row r="235" spans="1:2">
      <c r="A235" s="43"/>
      <c r="B235" s="43"/>
    </row>
    <row r="236" spans="1:2">
      <c r="A236" s="43"/>
      <c r="B236" s="43"/>
    </row>
    <row r="237" spans="1:2">
      <c r="A237" s="43"/>
      <c r="B237" s="43"/>
    </row>
    <row r="238" spans="1:2">
      <c r="A238" s="43"/>
      <c r="B238" s="43"/>
    </row>
    <row r="239" spans="1:2">
      <c r="A239" s="43"/>
      <c r="B239" s="43"/>
    </row>
    <row r="240" spans="1:2">
      <c r="A240" s="43"/>
      <c r="B240" s="43"/>
    </row>
    <row r="241" spans="1:2">
      <c r="A241" s="43"/>
      <c r="B241" s="43"/>
    </row>
    <row r="242" spans="1:2">
      <c r="A242" s="43"/>
      <c r="B242" s="43"/>
    </row>
    <row r="243" spans="1:2">
      <c r="A243" s="43"/>
      <c r="B243" s="43"/>
    </row>
    <row r="244" spans="1:2">
      <c r="A244" s="43"/>
      <c r="B244" s="43"/>
    </row>
    <row r="245" spans="1:2">
      <c r="A245" s="43"/>
      <c r="B245" s="43"/>
    </row>
    <row r="246" spans="1:2">
      <c r="A246" s="43"/>
      <c r="B246" s="43"/>
    </row>
    <row r="247" spans="1:2">
      <c r="A247" s="43"/>
      <c r="B247" s="43"/>
    </row>
    <row r="248" spans="1:2">
      <c r="A248" s="43"/>
      <c r="B248" s="43"/>
    </row>
    <row r="249" spans="1:2">
      <c r="A249" s="43"/>
      <c r="B249" s="43"/>
    </row>
    <row r="250" spans="1:2">
      <c r="A250" s="43"/>
      <c r="B250" s="43"/>
    </row>
    <row r="251" spans="1:2">
      <c r="A251" s="43"/>
      <c r="B251" s="43"/>
    </row>
    <row r="252" spans="1:2">
      <c r="A252" s="43"/>
      <c r="B252" s="43"/>
    </row>
    <row r="253" spans="1:2">
      <c r="A253" s="43"/>
      <c r="B253" s="43"/>
    </row>
    <row r="254" spans="1:2">
      <c r="A254" s="43"/>
      <c r="B254" s="43"/>
    </row>
    <row r="255" spans="1:2">
      <c r="A255" s="43"/>
      <c r="B255" s="43"/>
    </row>
    <row r="256" spans="1:2">
      <c r="A256" s="43"/>
      <c r="B256" s="43"/>
    </row>
    <row r="257" spans="1:2">
      <c r="A257" s="43"/>
      <c r="B257" s="43"/>
    </row>
    <row r="258" spans="1:2">
      <c r="A258" s="43"/>
      <c r="B258" s="43"/>
    </row>
    <row r="259" spans="1:2">
      <c r="A259" s="43"/>
      <c r="B259" s="43"/>
    </row>
    <row r="260" spans="1:2">
      <c r="A260" s="43"/>
      <c r="B260" s="43"/>
    </row>
    <row r="261" spans="1:2">
      <c r="A261" s="43"/>
      <c r="B261" s="43"/>
    </row>
    <row r="262" spans="1:2">
      <c r="A262" s="43"/>
      <c r="B262" s="43"/>
    </row>
    <row r="263" spans="1:2">
      <c r="A263" s="43"/>
      <c r="B263" s="43"/>
    </row>
    <row r="264" spans="1:2">
      <c r="A264" s="43"/>
      <c r="B264" s="43"/>
    </row>
    <row r="265" spans="1:2">
      <c r="A265" s="43"/>
      <c r="B265" s="43"/>
    </row>
    <row r="266" spans="1:2">
      <c r="A266" s="43"/>
      <c r="B266" s="43"/>
    </row>
    <row r="267" spans="1:2">
      <c r="A267" s="43"/>
      <c r="B267" s="43"/>
    </row>
    <row r="268" spans="1:2">
      <c r="A268" s="43"/>
      <c r="B268" s="43"/>
    </row>
    <row r="269" spans="1:2">
      <c r="A269" s="43"/>
      <c r="B269" s="43"/>
    </row>
    <row r="270" spans="1:2">
      <c r="A270" s="43"/>
      <c r="B270" s="43"/>
    </row>
    <row r="271" spans="1:2">
      <c r="A271" s="43"/>
      <c r="B271" s="43"/>
    </row>
    <row r="272" spans="1:2">
      <c r="A272" s="43"/>
      <c r="B272" s="43"/>
    </row>
    <row r="273" spans="1:2">
      <c r="A273" s="43"/>
      <c r="B273" s="43"/>
    </row>
    <row r="274" spans="1:2">
      <c r="A274" s="43"/>
      <c r="B274" s="43"/>
    </row>
    <row r="275" spans="1:2">
      <c r="A275" s="43"/>
      <c r="B275" s="43"/>
    </row>
    <row r="276" spans="1:2">
      <c r="A276" s="43"/>
      <c r="B276" s="43"/>
    </row>
    <row r="277" spans="1:2">
      <c r="A277" s="43"/>
      <c r="B277" s="43"/>
    </row>
    <row r="278" spans="1:2">
      <c r="A278" s="43"/>
      <c r="B278" s="43"/>
    </row>
    <row r="279" spans="1:2">
      <c r="A279" s="43"/>
      <c r="B279" s="43"/>
    </row>
    <row r="280" spans="1:2">
      <c r="A280" s="43"/>
      <c r="B280" s="43"/>
    </row>
    <row r="281" spans="1:2">
      <c r="A281" s="43"/>
      <c r="B281" s="43"/>
    </row>
    <row r="282" spans="1:2">
      <c r="A282" s="43"/>
      <c r="B282" s="43"/>
    </row>
    <row r="283" spans="1:2">
      <c r="A283" s="43"/>
      <c r="B283" s="43"/>
    </row>
    <row r="284" spans="1:2">
      <c r="A284" s="43"/>
      <c r="B284" s="43"/>
    </row>
    <row r="285" spans="1:2">
      <c r="A285" s="43"/>
      <c r="B285" s="43"/>
    </row>
    <row r="286" spans="1:2">
      <c r="A286" s="43"/>
      <c r="B286" s="43"/>
    </row>
    <row r="287" spans="1:2">
      <c r="A287" s="43"/>
      <c r="B287" s="43"/>
    </row>
    <row r="288" spans="1:2">
      <c r="A288" s="43"/>
      <c r="B288" s="43"/>
    </row>
    <row r="289" spans="1:2">
      <c r="A289" s="43"/>
      <c r="B289" s="43"/>
    </row>
    <row r="290" spans="1:2">
      <c r="A290" s="43"/>
      <c r="B290" s="43"/>
    </row>
    <row r="291" spans="1:2">
      <c r="A291" s="43"/>
      <c r="B291" s="43"/>
    </row>
    <row r="292" spans="1:2">
      <c r="A292" s="43"/>
      <c r="B292" s="43"/>
    </row>
    <row r="293" spans="1:2">
      <c r="A293" s="43"/>
      <c r="B293" s="43"/>
    </row>
    <row r="294" spans="1:2">
      <c r="A294" s="43"/>
      <c r="B294" s="43"/>
    </row>
    <row r="295" spans="1:2">
      <c r="A295" s="43"/>
      <c r="B295" s="43"/>
    </row>
    <row r="296" spans="1:2">
      <c r="A296" s="43"/>
      <c r="B296" s="43"/>
    </row>
    <row r="297" spans="1:2">
      <c r="A297" s="43"/>
      <c r="B297" s="43"/>
    </row>
    <row r="298" spans="1:2">
      <c r="A298" s="43"/>
      <c r="B298" s="43"/>
    </row>
    <row r="299" spans="1:2">
      <c r="A299" s="43"/>
      <c r="B299" s="43"/>
    </row>
    <row r="300" spans="1:2">
      <c r="A300" s="43"/>
      <c r="B300" s="43"/>
    </row>
    <row r="301" spans="1:2">
      <c r="A301" s="43"/>
      <c r="B301" s="43"/>
    </row>
    <row r="302" spans="1:2">
      <c r="A302" s="43"/>
      <c r="B302" s="43"/>
    </row>
    <row r="303" spans="1:2">
      <c r="A303" s="43"/>
      <c r="B303" s="43"/>
    </row>
    <row r="304" spans="1:2">
      <c r="A304" s="43"/>
      <c r="B304" s="43"/>
    </row>
    <row r="305" spans="1:2">
      <c r="A305" s="43"/>
      <c r="B305" s="43"/>
    </row>
    <row r="306" spans="1:2">
      <c r="A306" s="43"/>
      <c r="B306" s="43"/>
    </row>
    <row r="307" spans="1:2">
      <c r="A307" s="43"/>
      <c r="B307" s="43"/>
    </row>
    <row r="308" spans="1:2">
      <c r="A308" s="43"/>
      <c r="B308" s="43"/>
    </row>
    <row r="309" spans="1:2">
      <c r="A309" s="43"/>
      <c r="B309" s="43"/>
    </row>
    <row r="310" spans="1:2">
      <c r="A310" s="43"/>
      <c r="B310" s="43"/>
    </row>
    <row r="311" spans="1:2">
      <c r="A311" s="43"/>
      <c r="B311" s="43"/>
    </row>
    <row r="312" spans="1:2">
      <c r="A312" s="43"/>
      <c r="B312" s="43"/>
    </row>
    <row r="313" spans="1:2">
      <c r="A313" s="43"/>
      <c r="B313" s="43"/>
    </row>
    <row r="314" spans="1:2">
      <c r="A314" s="43"/>
      <c r="B314" s="43"/>
    </row>
    <row r="315" spans="1:2">
      <c r="A315" s="43"/>
      <c r="B315" s="43"/>
    </row>
    <row r="316" spans="1:2">
      <c r="A316" s="43"/>
      <c r="B316" s="43"/>
    </row>
    <row r="317" spans="1:2">
      <c r="A317" s="43"/>
      <c r="B317" s="43"/>
    </row>
    <row r="318" spans="1:2">
      <c r="A318" s="43"/>
      <c r="B318" s="43"/>
    </row>
    <row r="319" spans="1:2">
      <c r="A319" s="43"/>
      <c r="B319" s="43"/>
    </row>
    <row r="320" spans="1:2">
      <c r="A320" s="43"/>
      <c r="B320" s="43"/>
    </row>
    <row r="321" spans="1:2">
      <c r="A321" s="43"/>
      <c r="B321" s="43"/>
    </row>
    <row r="322" spans="1:2">
      <c r="A322" s="43"/>
      <c r="B322" s="43"/>
    </row>
    <row r="323" spans="1:2">
      <c r="A323" s="43"/>
      <c r="B323" s="43"/>
    </row>
    <row r="324" spans="1:2">
      <c r="A324" s="43"/>
      <c r="B324" s="43"/>
    </row>
    <row r="325" spans="1:2">
      <c r="A325" s="43"/>
      <c r="B325" s="43"/>
    </row>
    <row r="326" spans="1:2">
      <c r="A326" s="43"/>
      <c r="B326" s="43"/>
    </row>
    <row r="327" spans="1:2">
      <c r="A327" s="43"/>
      <c r="B327" s="43"/>
    </row>
    <row r="328" spans="1:2">
      <c r="A328" s="43"/>
      <c r="B328" s="43"/>
    </row>
    <row r="329" spans="1:2">
      <c r="A329" s="43"/>
      <c r="B329" s="43"/>
    </row>
    <row r="330" spans="1:2">
      <c r="A330" s="43"/>
      <c r="B330" s="43"/>
    </row>
    <row r="331" spans="1:2">
      <c r="A331" s="43"/>
      <c r="B331" s="43"/>
    </row>
    <row r="332" spans="1:2">
      <c r="A332" s="43"/>
      <c r="B332" s="43"/>
    </row>
    <row r="333" spans="1:2">
      <c r="A333" s="43"/>
      <c r="B333" s="43"/>
    </row>
    <row r="334" spans="1:2">
      <c r="A334" s="43"/>
      <c r="B334" s="43"/>
    </row>
    <row r="335" spans="1:2">
      <c r="A335" s="43"/>
      <c r="B335" s="43"/>
    </row>
    <row r="336" spans="1:2">
      <c r="A336" s="43"/>
      <c r="B336" s="43"/>
    </row>
    <row r="337" spans="1:2">
      <c r="A337" s="43"/>
      <c r="B337" s="43"/>
    </row>
    <row r="338" spans="1:2">
      <c r="A338" s="43"/>
      <c r="B338" s="43"/>
    </row>
    <row r="339" spans="1:2">
      <c r="A339" s="43"/>
      <c r="B339" s="43"/>
    </row>
    <row r="340" spans="1:2">
      <c r="A340" s="43"/>
      <c r="B340" s="43"/>
    </row>
    <row r="341" spans="1:2">
      <c r="A341" s="43"/>
      <c r="B341" s="43"/>
    </row>
    <row r="342" spans="1:2">
      <c r="A342" s="43"/>
      <c r="B342" s="43"/>
    </row>
    <row r="343" spans="1:2">
      <c r="A343" s="43"/>
      <c r="B343" s="43"/>
    </row>
    <row r="344" spans="1:2">
      <c r="A344" s="43"/>
      <c r="B344" s="43"/>
    </row>
    <row r="345" spans="1:2">
      <c r="A345" s="43"/>
      <c r="B345" s="43"/>
    </row>
    <row r="346" spans="1:2">
      <c r="A346" s="43"/>
      <c r="B346" s="43"/>
    </row>
    <row r="347" spans="1:2">
      <c r="A347" s="43"/>
      <c r="B347" s="43"/>
    </row>
    <row r="348" spans="1:2">
      <c r="A348" s="43"/>
      <c r="B348" s="43"/>
    </row>
    <row r="349" spans="1:2">
      <c r="A349" s="43"/>
      <c r="B349" s="43"/>
    </row>
    <row r="350" spans="1:2">
      <c r="A350" s="43"/>
      <c r="B350" s="43"/>
    </row>
    <row r="351" spans="1:2">
      <c r="A351" s="43"/>
      <c r="B351" s="43"/>
    </row>
    <row r="352" spans="1:2">
      <c r="A352" s="43"/>
      <c r="B352" s="43"/>
    </row>
    <row r="353" spans="1:2">
      <c r="A353" s="43"/>
      <c r="B353" s="43"/>
    </row>
    <row r="354" spans="1:2">
      <c r="A354" s="43"/>
      <c r="B354" s="43"/>
    </row>
    <row r="355" spans="1:2">
      <c r="A355" s="43"/>
      <c r="B355" s="43"/>
    </row>
    <row r="356" spans="1:2">
      <c r="A356" s="43"/>
      <c r="B356" s="43"/>
    </row>
    <row r="357" spans="1:2">
      <c r="A357" s="43"/>
      <c r="B357" s="43"/>
    </row>
    <row r="358" spans="1:2">
      <c r="A358" s="43"/>
      <c r="B358" s="43"/>
    </row>
    <row r="359" spans="1:2">
      <c r="A359" s="43"/>
      <c r="B359" s="43"/>
    </row>
    <row r="360" spans="1:2">
      <c r="A360" s="43"/>
      <c r="B360" s="43"/>
    </row>
    <row r="361" spans="1:2">
      <c r="A361" s="43"/>
      <c r="B361" s="43"/>
    </row>
    <row r="362" spans="1:2">
      <c r="A362" s="43"/>
      <c r="B362" s="43"/>
    </row>
    <row r="363" spans="1:2">
      <c r="A363" s="43"/>
      <c r="B363" s="43"/>
    </row>
    <row r="364" spans="1:2">
      <c r="A364" s="43"/>
      <c r="B364" s="43"/>
    </row>
    <row r="365" spans="1:2">
      <c r="A365" s="43"/>
      <c r="B365" s="43"/>
    </row>
    <row r="366" spans="1:2">
      <c r="A366" s="43"/>
      <c r="B366" s="43"/>
    </row>
    <row r="367" spans="1:2">
      <c r="A367" s="43"/>
      <c r="B367" s="43"/>
    </row>
    <row r="368" spans="1:2">
      <c r="A368" s="43"/>
      <c r="B368" s="43"/>
    </row>
    <row r="369" spans="1:2">
      <c r="A369" s="43"/>
      <c r="B369" s="43"/>
    </row>
    <row r="370" spans="1:2">
      <c r="A370" s="43"/>
      <c r="B370" s="43"/>
    </row>
    <row r="371" spans="1:2">
      <c r="A371" s="43"/>
      <c r="B371" s="43"/>
    </row>
    <row r="372" spans="1:2">
      <c r="A372" s="43"/>
      <c r="B372" s="43"/>
    </row>
    <row r="373" spans="1:2">
      <c r="A373" s="43"/>
      <c r="B373" s="43"/>
    </row>
    <row r="374" spans="1:2">
      <c r="A374" s="43"/>
      <c r="B374" s="43"/>
    </row>
    <row r="375" spans="1:2">
      <c r="A375" s="43"/>
      <c r="B375" s="43"/>
    </row>
    <row r="376" spans="1:2">
      <c r="A376" s="43"/>
      <c r="B376" s="43"/>
    </row>
    <row r="377" spans="1:2">
      <c r="A377" s="43"/>
      <c r="B377" s="43"/>
    </row>
    <row r="378" spans="1:2">
      <c r="A378" s="43"/>
      <c r="B378" s="43"/>
    </row>
    <row r="379" spans="1:2">
      <c r="A379" s="43"/>
      <c r="B379" s="43"/>
    </row>
  </sheetData>
  <phoneticPr fontId="36" type="noConversion"/>
  <hyperlinks>
    <hyperlink ref="A1" location="Copertina!A1" display="Vai alla Copertina"/>
  </hyperlinks>
  <pageMargins left="0.75" right="0.75" top="1" bottom="1" header="0.5" footer="0.5"/>
  <pageSetup paperSize="9" scale="76" orientation="portrait" horizontalDpi="4294967293" verticalDpi="0" r:id="rId1"/>
  <headerFooter alignWithMargins="0">
    <oddFooter>&amp;L&amp;Z  &amp;F&amp;RPag.: &amp;P/&amp;N</oddFooter>
  </headerFooter>
  <drawing r:id="rId2"/>
</worksheet>
</file>

<file path=xl/worksheets/sheet38.xml><?xml version="1.0" encoding="utf-8"?>
<worksheet xmlns="http://schemas.openxmlformats.org/spreadsheetml/2006/main" xmlns:r="http://schemas.openxmlformats.org/officeDocument/2006/relationships">
  <sheetPr codeName="Foglio7"/>
  <dimension ref="A1:B17"/>
  <sheetViews>
    <sheetView showGridLines="0" showZeros="0" workbookViewId="0">
      <pane xSplit="1" ySplit="1" topLeftCell="B32" activePane="bottomRight" state="frozen"/>
      <selection activeCell="E44" sqref="E44"/>
      <selection pane="topRight" activeCell="E44" sqref="E44"/>
      <selection pane="bottomLeft" activeCell="E44" sqref="E44"/>
      <selection pane="bottomRight"/>
    </sheetView>
  </sheetViews>
  <sheetFormatPr defaultRowHeight="12.75"/>
  <cols>
    <col min="1" max="1" width="11.140625" customWidth="1"/>
    <col min="2" max="2" width="98.42578125" customWidth="1"/>
  </cols>
  <sheetData>
    <row r="1" spans="1:2" ht="26.25" thickBot="1">
      <c r="A1" s="4" t="s">
        <v>622</v>
      </c>
      <c r="B1" s="58" t="s">
        <v>791</v>
      </c>
    </row>
    <row r="3" spans="1:2" ht="54">
      <c r="B3" s="63" t="s">
        <v>114</v>
      </c>
    </row>
    <row r="4" spans="1:2" ht="18">
      <c r="B4" s="63"/>
    </row>
    <row r="5" spans="1:2" ht="18">
      <c r="B5" s="64" t="s">
        <v>792</v>
      </c>
    </row>
    <row r="6" spans="1:2" ht="18">
      <c r="B6" s="65" t="s">
        <v>115</v>
      </c>
    </row>
    <row r="7" spans="1:2" ht="18">
      <c r="B7" s="63"/>
    </row>
    <row r="8" spans="1:2" ht="18">
      <c r="B8" s="64" t="s">
        <v>793</v>
      </c>
    </row>
    <row r="9" spans="1:2" ht="18">
      <c r="B9" s="66"/>
    </row>
    <row r="10" spans="1:2" ht="90">
      <c r="B10" s="63" t="s">
        <v>353</v>
      </c>
    </row>
    <row r="11" spans="1:2" ht="18">
      <c r="B11" s="66"/>
    </row>
    <row r="12" spans="1:2" ht="54">
      <c r="B12" s="66" t="s">
        <v>112</v>
      </c>
    </row>
    <row r="13" spans="1:2" ht="54">
      <c r="B13" s="66" t="s">
        <v>113</v>
      </c>
    </row>
    <row r="17" spans="2:2" ht="18">
      <c r="B17" s="64" t="s">
        <v>86</v>
      </c>
    </row>
  </sheetData>
  <phoneticPr fontId="36" type="noConversion"/>
  <hyperlinks>
    <hyperlink ref="A1" location="Copertina!A1" display="Vai alla Copertina"/>
  </hyperlinks>
  <pageMargins left="0.19685039370078741" right="0" top="0.98425196850393704" bottom="0.98425196850393704" header="0.51181102362204722" footer="0.51181102362204722"/>
  <pageSetup paperSize="9" scale="90" orientation="portrait" horizontalDpi="4294967293" verticalDpi="0" r:id="rId1"/>
  <headerFooter alignWithMargins="0">
    <oddHeader>&amp;RPag.: &amp;P di &amp;N</oddHeader>
    <oddFooter>&amp;L&amp;Z  &amp;F</oddFooter>
  </headerFooter>
  <drawing r:id="rId2"/>
</worksheet>
</file>

<file path=xl/worksheets/sheet39.xml><?xml version="1.0" encoding="utf-8"?>
<worksheet xmlns="http://schemas.openxmlformats.org/spreadsheetml/2006/main" xmlns:r="http://schemas.openxmlformats.org/officeDocument/2006/relationships">
  <sheetPr codeName="Foglio12"/>
  <dimension ref="A1:B14"/>
  <sheetViews>
    <sheetView showGridLines="0" showZeros="0" workbookViewId="0">
      <pane xSplit="1" ySplit="1" topLeftCell="B2" activePane="bottomRight" state="frozen"/>
      <selection activeCell="E44" sqref="E44"/>
      <selection pane="topRight" activeCell="E44" sqref="E44"/>
      <selection pane="bottomLeft" activeCell="E44" sqref="E44"/>
      <selection pane="bottomRight" activeCell="B14" sqref="B14"/>
    </sheetView>
  </sheetViews>
  <sheetFormatPr defaultRowHeight="12.75"/>
  <cols>
    <col min="1" max="1" width="10.5703125" customWidth="1"/>
    <col min="2" max="2" width="98.42578125" customWidth="1"/>
  </cols>
  <sheetData>
    <row r="1" spans="1:2" ht="26.25" thickBot="1">
      <c r="A1" s="4" t="s">
        <v>622</v>
      </c>
      <c r="B1" s="58" t="s">
        <v>354</v>
      </c>
    </row>
    <row r="3" spans="1:2" ht="63">
      <c r="B3" s="67" t="s">
        <v>355</v>
      </c>
    </row>
    <row r="4" spans="1:2" ht="18">
      <c r="B4" s="63"/>
    </row>
    <row r="5" spans="1:2" ht="18">
      <c r="B5" s="64" t="s">
        <v>792</v>
      </c>
    </row>
    <row r="6" spans="1:2" ht="18">
      <c r="B6" s="65" t="s">
        <v>356</v>
      </c>
    </row>
    <row r="7" spans="1:2" ht="18">
      <c r="B7" s="63"/>
    </row>
    <row r="8" spans="1:2" ht="18">
      <c r="B8" s="64" t="s">
        <v>793</v>
      </c>
    </row>
    <row r="9" spans="1:2" ht="18">
      <c r="B9" s="66"/>
    </row>
    <row r="10" spans="1:2" ht="90">
      <c r="B10" s="66" t="s">
        <v>85</v>
      </c>
    </row>
    <row r="11" spans="1:2" ht="18">
      <c r="B11" s="66"/>
    </row>
    <row r="12" spans="1:2" ht="18">
      <c r="B12" s="66"/>
    </row>
    <row r="13" spans="1:2" ht="18">
      <c r="B13" s="64" t="s">
        <v>86</v>
      </c>
    </row>
    <row r="14" spans="1:2" ht="18">
      <c r="B14" s="143" t="s">
        <v>967</v>
      </c>
    </row>
  </sheetData>
  <phoneticPr fontId="36" type="noConversion"/>
  <hyperlinks>
    <hyperlink ref="A1" location="Copertina!A1" display="Vai alla Copertina"/>
    <hyperlink ref="B14" location="Adesso!A1" display="=ADESSO( )"/>
  </hyperlinks>
  <pageMargins left="0.19685039370078741" right="0" top="0.98425196850393704" bottom="0.98425196850393704" header="0.51181102362204722" footer="0.51181102362204722"/>
  <pageSetup paperSize="9" scale="90" orientation="portrait" horizontalDpi="4294967293" verticalDpi="0" r:id="rId1"/>
  <headerFooter alignWithMargins="0">
    <oddHeader>&amp;RPag.: &amp;P di &amp;N</oddHeader>
    <oddFooter>&amp;L&amp;Z  &amp;F</oddFooter>
  </headerFooter>
  <drawing r:id="rId2"/>
</worksheet>
</file>

<file path=xl/worksheets/sheet4.xml><?xml version="1.0" encoding="utf-8"?>
<worksheet xmlns="http://schemas.openxmlformats.org/spreadsheetml/2006/main" xmlns:r="http://schemas.openxmlformats.org/officeDocument/2006/relationships">
  <sheetPr codeName="Foglio38"/>
  <dimension ref="A1:C41"/>
  <sheetViews>
    <sheetView showGridLines="0" workbookViewId="0">
      <pane xSplit="1" ySplit="1" topLeftCell="B2" activePane="bottomRight" state="frozen"/>
      <selection activeCell="E44" sqref="E44"/>
      <selection pane="topRight" activeCell="E44" sqref="E44"/>
      <selection pane="bottomLeft" activeCell="E44" sqref="E44"/>
      <selection pane="bottomRight"/>
    </sheetView>
  </sheetViews>
  <sheetFormatPr defaultRowHeight="12.75"/>
  <cols>
    <col min="1" max="1" width="8.85546875" bestFit="1" customWidth="1"/>
    <col min="2" max="2" width="101.28515625" customWidth="1"/>
  </cols>
  <sheetData>
    <row r="1" spans="1:2" ht="26.25" thickBot="1">
      <c r="A1" s="57" t="s">
        <v>622</v>
      </c>
      <c r="B1" s="58" t="s">
        <v>1037</v>
      </c>
    </row>
    <row r="3" spans="1:2" ht="20.25">
      <c r="B3" s="181" t="s">
        <v>1038</v>
      </c>
    </row>
    <row r="5" spans="1:2" ht="25.5">
      <c r="B5" s="9" t="s">
        <v>1039</v>
      </c>
    </row>
    <row r="7" spans="1:2">
      <c r="B7" t="s">
        <v>1040</v>
      </c>
    </row>
    <row r="9" spans="1:2" ht="51">
      <c r="B9" s="9" t="s">
        <v>1044</v>
      </c>
    </row>
    <row r="11" spans="1:2" ht="38.25">
      <c r="B11" s="9" t="s">
        <v>1045</v>
      </c>
    </row>
    <row r="12" spans="1:2">
      <c r="B12" s="9"/>
    </row>
    <row r="13" spans="1:2" ht="25.5">
      <c r="B13" s="9" t="s">
        <v>1042</v>
      </c>
    </row>
    <row r="14" spans="1:2" ht="25.5">
      <c r="B14" s="9" t="s">
        <v>1041</v>
      </c>
    </row>
    <row r="15" spans="1:2">
      <c r="B15" s="9" t="s">
        <v>1043</v>
      </c>
    </row>
    <row r="17" spans="2:2">
      <c r="B17" s="180" t="s">
        <v>859</v>
      </c>
    </row>
    <row r="35" spans="2:3">
      <c r="B35" s="9"/>
    </row>
    <row r="36" spans="2:3">
      <c r="B36" s="9"/>
    </row>
    <row r="37" spans="2:3">
      <c r="B37" s="9"/>
    </row>
    <row r="38" spans="2:3">
      <c r="B38" s="80"/>
      <c r="C38" s="80"/>
    </row>
    <row r="39" spans="2:3">
      <c r="B39" s="9"/>
      <c r="C39" s="9"/>
    </row>
    <row r="40" spans="2:3">
      <c r="B40" s="9"/>
      <c r="C40" s="9"/>
    </row>
    <row r="41" spans="2:3">
      <c r="B41" s="9"/>
      <c r="C41" s="9"/>
    </row>
  </sheetData>
  <phoneticPr fontId="36" type="noConversion"/>
  <hyperlinks>
    <hyperlink ref="A1" location="Copertina!A1" display="Vai alla Copertina"/>
    <hyperlink ref="B17" location="Tabelle!A1" display="#Tabelle!A1"/>
  </hyperlinks>
  <pageMargins left="0.19685039370078741" right="0" top="0.98425196850393704" bottom="0.98425196850393704" header="0.51181102362204722" footer="0.51181102362204722"/>
  <pageSetup paperSize="9" scale="90" orientation="portrait" horizontalDpi="4294967293" verticalDpi="0" r:id="rId1"/>
  <headerFooter alignWithMargins="0">
    <oddHeader>&amp;RPag.: &amp;P di &amp;N</oddHeader>
    <oddFooter>&amp;L&amp;Z  &amp;F</oddFooter>
  </headerFooter>
  <drawing r:id="rId2"/>
</worksheet>
</file>

<file path=xl/worksheets/sheet40.xml><?xml version="1.0" encoding="utf-8"?>
<worksheet xmlns="http://schemas.openxmlformats.org/spreadsheetml/2006/main" xmlns:r="http://schemas.openxmlformats.org/officeDocument/2006/relationships">
  <sheetPr codeName="Foglio44"/>
  <dimension ref="A1:B27"/>
  <sheetViews>
    <sheetView showGridLines="0" workbookViewId="0">
      <pane ySplit="2" topLeftCell="A3" activePane="bottomLeft" state="frozen"/>
      <selection activeCell="E44" sqref="E44"/>
      <selection pane="bottomLeft"/>
    </sheetView>
  </sheetViews>
  <sheetFormatPr defaultRowHeight="12.75"/>
  <cols>
    <col min="1" max="1" width="12.28515625" customWidth="1"/>
    <col min="2" max="2" width="104.85546875" customWidth="1"/>
    <col min="3" max="3" width="30.28515625" customWidth="1"/>
    <col min="4" max="4" width="25.42578125" customWidth="1"/>
  </cols>
  <sheetData>
    <row r="1" spans="1:2" ht="26.25" thickBot="1">
      <c r="A1" s="200" t="s">
        <v>622</v>
      </c>
      <c r="B1" s="58" t="s">
        <v>1070</v>
      </c>
    </row>
    <row r="3" spans="1:2" ht="30">
      <c r="B3" s="197" t="s">
        <v>0</v>
      </c>
    </row>
    <row r="4" spans="1:2" ht="15">
      <c r="B4" s="197"/>
    </row>
    <row r="5" spans="1:2" ht="15.75">
      <c r="B5" s="198" t="s">
        <v>792</v>
      </c>
    </row>
    <row r="6" spans="1:2" ht="15.75">
      <c r="B6" s="198"/>
    </row>
    <row r="7" spans="1:2" ht="15.75">
      <c r="B7" s="198" t="s">
        <v>5</v>
      </c>
    </row>
    <row r="8" spans="1:2" ht="15.75">
      <c r="B8" s="198"/>
    </row>
    <row r="9" spans="1:2" ht="38.25">
      <c r="B9" s="9" t="s">
        <v>846</v>
      </c>
    </row>
    <row r="10" spans="1:2">
      <c r="B10" s="9"/>
    </row>
    <row r="11" spans="1:2" ht="15.75">
      <c r="B11" s="198" t="s">
        <v>793</v>
      </c>
    </row>
    <row r="12" spans="1:2" ht="15.75">
      <c r="B12" s="198"/>
    </row>
    <row r="13" spans="1:2" ht="38.25">
      <c r="B13" s="9" t="s">
        <v>847</v>
      </c>
    </row>
    <row r="14" spans="1:2" ht="51">
      <c r="B14" s="9" t="s">
        <v>848</v>
      </c>
    </row>
    <row r="15" spans="1:2">
      <c r="B15" s="9"/>
    </row>
    <row r="16" spans="1:2" ht="15.75">
      <c r="B16" s="198" t="s">
        <v>207</v>
      </c>
    </row>
    <row r="17" spans="1:2">
      <c r="B17" s="199"/>
    </row>
    <row r="18" spans="1:2">
      <c r="A18" s="191" t="s">
        <v>816</v>
      </c>
      <c r="B18" s="192"/>
    </row>
    <row r="19" spans="1:2">
      <c r="A19" s="193">
        <v>39634</v>
      </c>
      <c r="B19" s="192"/>
    </row>
    <row r="20" spans="1:2">
      <c r="A20" s="193">
        <v>40364</v>
      </c>
      <c r="B20" s="192"/>
    </row>
    <row r="21" spans="1:2">
      <c r="A21" s="191" t="s">
        <v>1</v>
      </c>
      <c r="B21" s="191" t="s">
        <v>2</v>
      </c>
    </row>
    <row r="22" spans="1:2">
      <c r="A22" s="190">
        <f>YEAR(A19)</f>
        <v>2008</v>
      </c>
      <c r="B22" s="190" t="s">
        <v>3</v>
      </c>
    </row>
    <row r="23" spans="1:2">
      <c r="A23" s="190">
        <f>YEAR(A20)</f>
        <v>2010</v>
      </c>
      <c r="B23" s="190" t="s">
        <v>4</v>
      </c>
    </row>
    <row r="24" spans="1:2">
      <c r="B24" s="9"/>
    </row>
    <row r="25" spans="1:2">
      <c r="B25" s="9"/>
    </row>
    <row r="26" spans="1:2">
      <c r="B26" s="9"/>
    </row>
    <row r="27" spans="1:2">
      <c r="B27" s="9"/>
    </row>
  </sheetData>
  <phoneticPr fontId="43" type="noConversion"/>
  <hyperlinks>
    <hyperlink ref="A1" location="Copertina!A1" display="Vai alla Copertina"/>
  </hyperlinks>
  <pageMargins left="0.7" right="0.7" top="0.75" bottom="0.75" header="0.3" footer="0.3"/>
  <pageSetup paperSize="9" orientation="portrait" r:id="rId1"/>
  <headerFooter alignWithMargins="0"/>
  <drawing r:id="rId2"/>
</worksheet>
</file>

<file path=xl/worksheets/sheet41.xml><?xml version="1.0" encoding="utf-8"?>
<worksheet xmlns="http://schemas.openxmlformats.org/spreadsheetml/2006/main" xmlns:r="http://schemas.openxmlformats.org/officeDocument/2006/relationships">
  <sheetPr codeName="Foglio48"/>
  <dimension ref="A1:B25"/>
  <sheetViews>
    <sheetView showGridLines="0" workbookViewId="0">
      <pane ySplit="2" topLeftCell="A3" activePane="bottomLeft" state="frozen"/>
      <selection activeCell="E44" sqref="E44"/>
      <selection pane="bottomLeft" activeCell="E44" sqref="E44"/>
    </sheetView>
  </sheetViews>
  <sheetFormatPr defaultRowHeight="12.75"/>
  <cols>
    <col min="1" max="1" width="12.28515625" customWidth="1"/>
    <col min="2" max="2" width="104.85546875" customWidth="1"/>
    <col min="3" max="3" width="30.28515625" customWidth="1"/>
    <col min="4" max="4" width="25.42578125" customWidth="1"/>
  </cols>
  <sheetData>
    <row r="1" spans="1:2" ht="26.25" thickBot="1">
      <c r="A1" s="200" t="s">
        <v>622</v>
      </c>
      <c r="B1" s="58" t="s">
        <v>7</v>
      </c>
    </row>
    <row r="3" spans="1:2" ht="30">
      <c r="B3" s="197" t="s">
        <v>849</v>
      </c>
    </row>
    <row r="4" spans="1:2" ht="15">
      <c r="B4" s="197"/>
    </row>
    <row r="5" spans="1:2" ht="15.75">
      <c r="B5" s="198" t="s">
        <v>792</v>
      </c>
    </row>
    <row r="6" spans="1:2" ht="15.75">
      <c r="B6" s="198"/>
    </row>
    <row r="7" spans="1:2" ht="15.75">
      <c r="B7" s="189" t="s">
        <v>851</v>
      </c>
    </row>
    <row r="8" spans="1:2" ht="15.75">
      <c r="B8" s="198"/>
    </row>
    <row r="9" spans="1:2" ht="38.25">
      <c r="B9" s="9" t="s">
        <v>504</v>
      </c>
    </row>
    <row r="10" spans="1:2">
      <c r="B10" s="9"/>
    </row>
    <row r="11" spans="1:2" ht="15.75">
      <c r="B11" s="198" t="s">
        <v>793</v>
      </c>
    </row>
    <row r="12" spans="1:2" ht="15.75">
      <c r="B12" s="198"/>
    </row>
    <row r="13" spans="1:2" ht="38.25">
      <c r="B13" s="9" t="s">
        <v>847</v>
      </c>
    </row>
    <row r="14" spans="1:2" ht="51">
      <c r="B14" s="9" t="s">
        <v>848</v>
      </c>
    </row>
    <row r="15" spans="1:2">
      <c r="B15" s="9"/>
    </row>
    <row r="16" spans="1:2" ht="15.75">
      <c r="B16" s="198" t="s">
        <v>207</v>
      </c>
    </row>
    <row r="17" spans="1:2">
      <c r="B17" s="199"/>
    </row>
    <row r="18" spans="1:2">
      <c r="A18" s="191" t="s">
        <v>816</v>
      </c>
      <c r="B18" s="192"/>
    </row>
    <row r="19" spans="1:2">
      <c r="A19" s="194">
        <v>39553</v>
      </c>
      <c r="B19" s="192"/>
    </row>
    <row r="20" spans="1:2">
      <c r="A20" s="191" t="s">
        <v>1</v>
      </c>
      <c r="B20" s="191" t="s">
        <v>2</v>
      </c>
    </row>
    <row r="21" spans="1:2">
      <c r="A21" s="190">
        <f>MONTH(A19)</f>
        <v>4</v>
      </c>
      <c r="B21" s="190" t="s">
        <v>850</v>
      </c>
    </row>
    <row r="22" spans="1:2">
      <c r="B22" s="9"/>
    </row>
    <row r="23" spans="1:2">
      <c r="B23" s="9"/>
    </row>
    <row r="24" spans="1:2">
      <c r="B24" s="9"/>
    </row>
    <row r="25" spans="1:2">
      <c r="B25" s="9"/>
    </row>
  </sheetData>
  <phoneticPr fontId="43" type="noConversion"/>
  <hyperlinks>
    <hyperlink ref="A1" location="Copertina!A1" display="Vai alla Copertina"/>
  </hyperlinks>
  <pageMargins left="0.7" right="0.7" top="0.75" bottom="0.75" header="0.3" footer="0.3"/>
  <pageSetup paperSize="9" orientation="portrait" r:id="rId1"/>
  <headerFooter alignWithMargins="0"/>
  <drawing r:id="rId2"/>
</worksheet>
</file>

<file path=xl/worksheets/sheet42.xml><?xml version="1.0" encoding="utf-8"?>
<worksheet xmlns="http://schemas.openxmlformats.org/spreadsheetml/2006/main" xmlns:r="http://schemas.openxmlformats.org/officeDocument/2006/relationships">
  <sheetPr codeName="Foglio32"/>
  <dimension ref="A1:B20"/>
  <sheetViews>
    <sheetView showGridLines="0" showZeros="0" workbookViewId="0">
      <pane xSplit="1" ySplit="1" topLeftCell="B2" activePane="bottomRight" state="frozen"/>
      <selection activeCell="E44" sqref="E44"/>
      <selection pane="topRight" activeCell="E44" sqref="E44"/>
      <selection pane="bottomLeft" activeCell="E44" sqref="E44"/>
      <selection pane="bottomRight"/>
    </sheetView>
  </sheetViews>
  <sheetFormatPr defaultRowHeight="12.75"/>
  <cols>
    <col min="1" max="1" width="11.140625" customWidth="1"/>
    <col min="2" max="2" width="98.42578125" customWidth="1"/>
  </cols>
  <sheetData>
    <row r="1" spans="1:2" ht="26.25" thickBot="1">
      <c r="A1" s="4" t="s">
        <v>622</v>
      </c>
      <c r="B1" s="58" t="s">
        <v>81</v>
      </c>
    </row>
    <row r="3" spans="1:2">
      <c r="B3" t="s">
        <v>82</v>
      </c>
    </row>
    <row r="5" spans="1:2">
      <c r="B5" s="27" t="s">
        <v>792</v>
      </c>
    </row>
    <row r="7" spans="1:2" ht="18">
      <c r="B7" s="136" t="s">
        <v>709</v>
      </c>
    </row>
    <row r="9" spans="1:2">
      <c r="B9" s="133" t="s">
        <v>83</v>
      </c>
    </row>
    <row r="11" spans="1:2">
      <c r="B11" s="27" t="s">
        <v>793</v>
      </c>
    </row>
    <row r="12" spans="1:2">
      <c r="B12" s="134"/>
    </row>
    <row r="13" spans="1:2" ht="25.5">
      <c r="B13" s="135" t="s">
        <v>707</v>
      </c>
    </row>
    <row r="14" spans="1:2" ht="38.25">
      <c r="B14" s="135" t="s">
        <v>710</v>
      </c>
    </row>
    <row r="15" spans="1:2">
      <c r="B15" s="134" t="s">
        <v>708</v>
      </c>
    </row>
    <row r="17" spans="2:2">
      <c r="B17" s="27" t="s">
        <v>207</v>
      </c>
    </row>
    <row r="19" spans="2:2">
      <c r="B19" t="s">
        <v>680</v>
      </c>
    </row>
    <row r="20" spans="2:2">
      <c r="B20" s="9"/>
    </row>
  </sheetData>
  <phoneticPr fontId="36" type="noConversion"/>
  <hyperlinks>
    <hyperlink ref="A1" location="Copertina!A1" display="Vai alla Copertina"/>
  </hyperlinks>
  <pageMargins left="0.19685039370078741" right="0" top="0.98425196850393704" bottom="0.98425196850393704" header="0.51181102362204722" footer="0.51181102362204722"/>
  <pageSetup paperSize="9" scale="90" orientation="portrait" horizontalDpi="4294967293" verticalDpi="0" r:id="rId1"/>
  <headerFooter alignWithMargins="0">
    <oddHeader>&amp;RPag.: &amp;P di &amp;N</oddHeader>
    <oddFooter>&amp;L&amp;Z  &amp;F</oddFooter>
  </headerFooter>
  <drawing r:id="rId2"/>
</worksheet>
</file>

<file path=xl/worksheets/sheet43.xml><?xml version="1.0" encoding="utf-8"?>
<worksheet xmlns="http://schemas.openxmlformats.org/spreadsheetml/2006/main" xmlns:r="http://schemas.openxmlformats.org/officeDocument/2006/relationships">
  <sheetPr codeName="Foglio27"/>
  <dimension ref="A1:D140"/>
  <sheetViews>
    <sheetView showGridLines="0" showZeros="0" workbookViewId="0">
      <pane xSplit="1" ySplit="1" topLeftCell="B2" activePane="bottomRight" state="frozen"/>
      <selection activeCell="E44" sqref="E44"/>
      <selection pane="topRight" activeCell="E44" sqref="E44"/>
      <selection pane="bottomLeft" activeCell="E44" sqref="E44"/>
      <selection pane="bottomRight" activeCell="E44" sqref="E44"/>
    </sheetView>
  </sheetViews>
  <sheetFormatPr defaultRowHeight="12.75"/>
  <cols>
    <col min="1" max="1" width="10.42578125" customWidth="1"/>
    <col min="2" max="2" width="98.42578125" customWidth="1"/>
    <col min="3" max="3" width="12" customWidth="1"/>
  </cols>
  <sheetData>
    <row r="1" spans="1:2" ht="26.25" thickBot="1">
      <c r="A1" s="4" t="s">
        <v>622</v>
      </c>
      <c r="B1" s="58" t="s">
        <v>711</v>
      </c>
    </row>
    <row r="3" spans="1:2">
      <c r="B3" s="9" t="s">
        <v>712</v>
      </c>
    </row>
    <row r="5" spans="1:2">
      <c r="B5" t="s">
        <v>713</v>
      </c>
    </row>
    <row r="7" spans="1:2">
      <c r="B7" s="27" t="s">
        <v>792</v>
      </c>
    </row>
    <row r="9" spans="1:2" ht="18">
      <c r="B9" s="136" t="s">
        <v>738</v>
      </c>
    </row>
    <row r="11" spans="1:2" ht="51">
      <c r="B11" s="132" t="s">
        <v>740</v>
      </c>
    </row>
    <row r="13" spans="1:2" ht="51">
      <c r="B13" s="132" t="s">
        <v>741</v>
      </c>
    </row>
    <row r="15" spans="1:2" ht="63.75">
      <c r="B15" s="132" t="s">
        <v>1060</v>
      </c>
    </row>
    <row r="17" spans="2:2">
      <c r="B17" s="27" t="s">
        <v>793</v>
      </c>
    </row>
    <row r="18" spans="2:2">
      <c r="B18" s="134"/>
    </row>
    <row r="19" spans="2:2" ht="25.5">
      <c r="B19" s="135" t="s">
        <v>714</v>
      </c>
    </row>
    <row r="20" spans="2:2">
      <c r="B20" s="135" t="s">
        <v>715</v>
      </c>
    </row>
    <row r="21" spans="2:2" ht="25.5">
      <c r="B21" s="135" t="s">
        <v>716</v>
      </c>
    </row>
    <row r="22" spans="2:2" ht="63.75">
      <c r="B22" s="135" t="s">
        <v>675</v>
      </c>
    </row>
    <row r="24" spans="2:2">
      <c r="B24" s="27" t="s">
        <v>717</v>
      </c>
    </row>
    <row r="26" spans="2:2">
      <c r="B26" t="s">
        <v>680</v>
      </c>
    </row>
    <row r="28" spans="2:2">
      <c r="B28" s="133" t="s">
        <v>718</v>
      </c>
    </row>
    <row r="29" spans="2:2">
      <c r="B29" s="134"/>
    </row>
    <row r="30" spans="2:2">
      <c r="B30" s="134" t="s">
        <v>719</v>
      </c>
    </row>
    <row r="31" spans="2:2">
      <c r="B31" s="134" t="s">
        <v>720</v>
      </c>
    </row>
    <row r="32" spans="2:2">
      <c r="B32" s="134"/>
    </row>
    <row r="33" spans="2:4">
      <c r="B33" s="134" t="s">
        <v>721</v>
      </c>
    </row>
    <row r="34" spans="2:4">
      <c r="B34" s="134"/>
    </row>
    <row r="35" spans="2:4">
      <c r="B35" s="134" t="s">
        <v>722</v>
      </c>
    </row>
    <row r="36" spans="2:4">
      <c r="B36" s="134" t="s">
        <v>723</v>
      </c>
    </row>
    <row r="37" spans="2:4" ht="38.25">
      <c r="B37" s="135" t="s">
        <v>739</v>
      </c>
    </row>
    <row r="39" spans="2:4">
      <c r="B39" s="9"/>
      <c r="C39" s="80"/>
    </row>
    <row r="40" spans="2:4">
      <c r="B40" s="80"/>
      <c r="C40" s="80"/>
    </row>
    <row r="41" spans="2:4">
      <c r="B41" s="80"/>
      <c r="C41" s="9"/>
    </row>
    <row r="42" spans="2:4">
      <c r="B42" s="9"/>
      <c r="C42" s="80"/>
      <c r="D42" s="80"/>
    </row>
    <row r="43" spans="2:4">
      <c r="B43" s="9"/>
      <c r="C43" s="9"/>
      <c r="D43" s="9"/>
    </row>
    <row r="44" spans="2:4">
      <c r="B44" s="9"/>
      <c r="C44" s="9"/>
      <c r="D44" s="9"/>
    </row>
    <row r="61" spans="2:2">
      <c r="B61" s="27" t="s">
        <v>724</v>
      </c>
    </row>
    <row r="63" spans="2:2">
      <c r="B63" t="s">
        <v>680</v>
      </c>
    </row>
    <row r="65" spans="2:2">
      <c r="B65" t="s">
        <v>718</v>
      </c>
    </row>
    <row r="66" spans="2:2">
      <c r="B66" s="134"/>
    </row>
    <row r="67" spans="2:2">
      <c r="B67" s="134" t="s">
        <v>719</v>
      </c>
    </row>
    <row r="68" spans="2:2">
      <c r="B68" s="134" t="s">
        <v>720</v>
      </c>
    </row>
    <row r="69" spans="2:2">
      <c r="B69" s="134"/>
    </row>
    <row r="70" spans="2:2">
      <c r="B70" s="134" t="s">
        <v>721</v>
      </c>
    </row>
    <row r="71" spans="2:2">
      <c r="B71" s="134"/>
    </row>
    <row r="72" spans="2:2">
      <c r="B72" s="134" t="s">
        <v>722</v>
      </c>
    </row>
    <row r="73" spans="2:2">
      <c r="B73" s="134" t="s">
        <v>723</v>
      </c>
    </row>
    <row r="74" spans="2:2" ht="38.25">
      <c r="B74" s="135" t="s">
        <v>739</v>
      </c>
    </row>
    <row r="90" spans="2:4">
      <c r="B90" s="9"/>
      <c r="C90" s="80"/>
      <c r="D90" s="80"/>
    </row>
    <row r="91" spans="2:4">
      <c r="B91" s="80"/>
      <c r="C91" s="80"/>
      <c r="D91" s="80"/>
    </row>
    <row r="92" spans="2:4">
      <c r="B92" s="80"/>
      <c r="C92" s="9"/>
      <c r="D92" s="9"/>
    </row>
    <row r="94" spans="2:4">
      <c r="B94" s="27" t="s">
        <v>725</v>
      </c>
    </row>
    <row r="96" spans="2:4">
      <c r="B96" t="s">
        <v>680</v>
      </c>
    </row>
    <row r="98" spans="2:3">
      <c r="B98" t="s">
        <v>718</v>
      </c>
    </row>
    <row r="99" spans="2:3">
      <c r="B99" s="134"/>
    </row>
    <row r="100" spans="2:3">
      <c r="B100" s="134" t="s">
        <v>719</v>
      </c>
    </row>
    <row r="101" spans="2:3">
      <c r="B101" s="134" t="s">
        <v>720</v>
      </c>
    </row>
    <row r="102" spans="2:3">
      <c r="B102" s="134"/>
    </row>
    <row r="103" spans="2:3">
      <c r="B103" s="134"/>
    </row>
    <row r="104" spans="2:3">
      <c r="B104" s="134"/>
    </row>
    <row r="105" spans="2:3">
      <c r="B105" s="134" t="s">
        <v>721</v>
      </c>
    </row>
    <row r="106" spans="2:3">
      <c r="B106" s="134"/>
    </row>
    <row r="107" spans="2:3">
      <c r="B107" s="134" t="s">
        <v>722</v>
      </c>
    </row>
    <row r="108" spans="2:3">
      <c r="B108" s="134" t="s">
        <v>723</v>
      </c>
    </row>
    <row r="109" spans="2:3" ht="38.25">
      <c r="B109" s="135" t="s">
        <v>739</v>
      </c>
    </row>
    <row r="111" spans="2:3">
      <c r="B111" s="9"/>
      <c r="C111" s="80"/>
    </row>
    <row r="112" spans="2:3">
      <c r="B112" s="9"/>
      <c r="C112" s="80"/>
    </row>
    <row r="113" spans="2:3">
      <c r="B113" s="9"/>
      <c r="C113" s="80"/>
    </row>
    <row r="114" spans="2:3">
      <c r="B114" s="9"/>
      <c r="C114" s="80"/>
    </row>
    <row r="115" spans="2:3">
      <c r="B115" s="9"/>
      <c r="C115" s="80"/>
    </row>
    <row r="116" spans="2:3">
      <c r="B116" s="9"/>
      <c r="C116" s="80"/>
    </row>
    <row r="117" spans="2:3">
      <c r="B117" s="9"/>
      <c r="C117" s="80"/>
    </row>
    <row r="118" spans="2:3">
      <c r="B118" s="9"/>
      <c r="C118" s="80"/>
    </row>
    <row r="119" spans="2:3">
      <c r="B119" s="9"/>
      <c r="C119" s="80"/>
    </row>
    <row r="120" spans="2:3">
      <c r="B120" s="9"/>
      <c r="C120" s="80"/>
    </row>
    <row r="121" spans="2:3">
      <c r="B121" s="9"/>
      <c r="C121" s="80"/>
    </row>
    <row r="122" spans="2:3">
      <c r="B122" s="9"/>
      <c r="C122" s="80"/>
    </row>
    <row r="123" spans="2:3">
      <c r="B123" s="9"/>
      <c r="C123" s="80"/>
    </row>
    <row r="124" spans="2:3">
      <c r="B124" s="9"/>
      <c r="C124" s="80"/>
    </row>
    <row r="125" spans="2:3">
      <c r="B125" s="9"/>
      <c r="C125" s="80"/>
    </row>
    <row r="126" spans="2:3">
      <c r="B126" s="9"/>
      <c r="C126" s="80"/>
    </row>
    <row r="127" spans="2:3">
      <c r="B127" s="9"/>
      <c r="C127" s="80"/>
    </row>
    <row r="128" spans="2:3">
      <c r="B128" s="80"/>
      <c r="C128" s="80"/>
    </row>
    <row r="129" spans="2:3">
      <c r="B129" s="80"/>
      <c r="C129" s="9"/>
    </row>
    <row r="130" spans="2:3">
      <c r="B130" s="80"/>
      <c r="C130" s="9"/>
    </row>
    <row r="131" spans="2:3" ht="38.25">
      <c r="B131" s="9" t="s">
        <v>726</v>
      </c>
    </row>
    <row r="133" spans="2:3">
      <c r="B133" t="s">
        <v>727</v>
      </c>
    </row>
    <row r="135" spans="2:3">
      <c r="B135" s="182" t="s">
        <v>728</v>
      </c>
      <c r="C135" s="182" t="s">
        <v>729</v>
      </c>
    </row>
    <row r="136" spans="2:3">
      <c r="B136" s="183" t="s">
        <v>730</v>
      </c>
      <c r="C136" s="183" t="s">
        <v>243</v>
      </c>
    </row>
    <row r="137" spans="2:3">
      <c r="B137" s="183" t="s">
        <v>731</v>
      </c>
      <c r="C137" s="183" t="s">
        <v>244</v>
      </c>
    </row>
    <row r="138" spans="2:3">
      <c r="B138" s="183" t="s">
        <v>732</v>
      </c>
      <c r="C138" s="183" t="s">
        <v>733</v>
      </c>
    </row>
    <row r="139" spans="2:3">
      <c r="B139" s="183" t="s">
        <v>734</v>
      </c>
      <c r="C139" s="183" t="s">
        <v>735</v>
      </c>
    </row>
    <row r="140" spans="2:3">
      <c r="B140" s="183" t="s">
        <v>736</v>
      </c>
      <c r="C140" s="183" t="s">
        <v>737</v>
      </c>
    </row>
  </sheetData>
  <phoneticPr fontId="36" type="noConversion"/>
  <hyperlinks>
    <hyperlink ref="A1" location="Copertina!A1" display="Vai alla Copertina"/>
  </hyperlinks>
  <pageMargins left="0.19685039370078741" right="0" top="0.98425196850393704" bottom="0.98425196850393704" header="0.51181102362204722" footer="0.51181102362204722"/>
  <pageSetup paperSize="9" scale="90" orientation="portrait" horizontalDpi="4294967293" verticalDpi="0" r:id="rId1"/>
  <headerFooter alignWithMargins="0">
    <oddHeader>&amp;RPag.: &amp;P di &amp;N</oddHeader>
    <oddFooter>&amp;L&amp;Z  &amp;F</oddFooter>
  </headerFooter>
  <drawing r:id="rId2"/>
</worksheet>
</file>

<file path=xl/worksheets/sheet44.xml><?xml version="1.0" encoding="utf-8"?>
<worksheet xmlns="http://schemas.openxmlformats.org/spreadsheetml/2006/main" xmlns:r="http://schemas.openxmlformats.org/officeDocument/2006/relationships">
  <sheetPr codeName="Foglio34"/>
  <dimension ref="A1:D41"/>
  <sheetViews>
    <sheetView showGridLines="0" showZeros="0" workbookViewId="0">
      <pane xSplit="1" ySplit="1" topLeftCell="B2" activePane="bottomRight" state="frozen"/>
      <selection activeCell="E44" sqref="E44"/>
      <selection pane="topRight" activeCell="E44" sqref="E44"/>
      <selection pane="bottomLeft" activeCell="E44" sqref="E44"/>
      <selection pane="bottomRight"/>
    </sheetView>
  </sheetViews>
  <sheetFormatPr defaultRowHeight="12.75"/>
  <cols>
    <col min="1" max="1" width="10" customWidth="1"/>
    <col min="2" max="2" width="98.42578125" customWidth="1"/>
  </cols>
  <sheetData>
    <row r="1" spans="1:4" ht="26.25" thickBot="1">
      <c r="A1" s="4" t="s">
        <v>622</v>
      </c>
      <c r="B1" s="58" t="s">
        <v>831</v>
      </c>
    </row>
    <row r="3" spans="1:4" ht="38.25">
      <c r="B3" s="9" t="s">
        <v>682</v>
      </c>
    </row>
    <row r="5" spans="1:4">
      <c r="B5" s="269" t="s">
        <v>607</v>
      </c>
    </row>
    <row r="7" spans="1:4">
      <c r="B7" s="27" t="s">
        <v>792</v>
      </c>
    </row>
    <row r="9" spans="1:4" ht="15.75">
      <c r="B9" s="131" t="s">
        <v>681</v>
      </c>
    </row>
    <row r="11" spans="1:4" ht="25.5">
      <c r="B11" s="132" t="s">
        <v>832</v>
      </c>
    </row>
    <row r="16" spans="1:4">
      <c r="B16" s="80"/>
      <c r="C16" s="80"/>
      <c r="D16" s="359"/>
    </row>
    <row r="17" spans="2:4">
      <c r="B17" s="80"/>
      <c r="C17" s="80"/>
      <c r="D17" s="359"/>
    </row>
    <row r="18" spans="2:4">
      <c r="B18" s="9"/>
      <c r="C18" s="9"/>
      <c r="D18" s="9"/>
    </row>
    <row r="19" spans="2:4">
      <c r="B19" s="9"/>
      <c r="C19" s="9"/>
      <c r="D19" s="9"/>
    </row>
    <row r="20" spans="2:4">
      <c r="B20" s="9"/>
      <c r="C20" s="9"/>
      <c r="D20" s="9"/>
    </row>
    <row r="21" spans="2:4">
      <c r="B21" s="9"/>
      <c r="C21" s="9"/>
      <c r="D21" s="9"/>
    </row>
    <row r="22" spans="2:4">
      <c r="B22" s="9"/>
      <c r="C22" s="9"/>
      <c r="D22" s="9"/>
    </row>
    <row r="23" spans="2:4">
      <c r="B23" s="9"/>
      <c r="C23" s="9"/>
      <c r="D23" s="9"/>
    </row>
    <row r="24" spans="2:4">
      <c r="B24" s="9"/>
      <c r="C24" s="9"/>
      <c r="D24" s="9"/>
    </row>
    <row r="25" spans="2:4">
      <c r="B25" s="9"/>
      <c r="C25" s="9"/>
      <c r="D25" s="9"/>
    </row>
    <row r="26" spans="2:4">
      <c r="B26" s="9"/>
      <c r="C26" s="9"/>
      <c r="D26" s="9"/>
    </row>
    <row r="27" spans="2:4">
      <c r="B27" s="9"/>
      <c r="C27" s="9"/>
      <c r="D27" s="9"/>
    </row>
    <row r="29" spans="2:4">
      <c r="B29" s="133" t="s">
        <v>833</v>
      </c>
    </row>
    <row r="31" spans="2:4">
      <c r="B31" s="27" t="s">
        <v>793</v>
      </c>
    </row>
    <row r="32" spans="2:4">
      <c r="B32" s="134"/>
    </row>
    <row r="33" spans="2:2" ht="25.5">
      <c r="B33" s="135" t="s">
        <v>834</v>
      </c>
    </row>
    <row r="34" spans="2:2" ht="89.25">
      <c r="B34" s="135" t="s">
        <v>683</v>
      </c>
    </row>
    <row r="35" spans="2:2" ht="25.5">
      <c r="B35" s="135" t="s">
        <v>835</v>
      </c>
    </row>
    <row r="36" spans="2:2" ht="63.75">
      <c r="B36" s="135" t="s">
        <v>472</v>
      </c>
    </row>
    <row r="37" spans="2:2">
      <c r="B37" s="135" t="s">
        <v>679</v>
      </c>
    </row>
    <row r="39" spans="2:2">
      <c r="B39" s="27" t="s">
        <v>207</v>
      </c>
    </row>
    <row r="41" spans="2:2">
      <c r="B41" t="s">
        <v>680</v>
      </c>
    </row>
  </sheetData>
  <mergeCells count="1">
    <mergeCell ref="D16:D17"/>
  </mergeCells>
  <phoneticPr fontId="36" type="noConversion"/>
  <hyperlinks>
    <hyperlink ref="A1" location="Copertina!A1" display="Vai alla Copertina"/>
    <hyperlink ref="B5" location="Esercizio_2013!A1" display="Un esempio di Subtotale di tipo 9 (Somma) in riga 2 del foglio Esercizio_2011"/>
  </hyperlinks>
  <pageMargins left="0.19685039370078741" right="0" top="0.98425196850393704" bottom="0.98425196850393704" header="0.51181102362204722" footer="0.51181102362204722"/>
  <pageSetup paperSize="9" scale="90" orientation="portrait" horizontalDpi="4294967293" verticalDpi="0" r:id="rId1"/>
  <headerFooter alignWithMargins="0">
    <oddHeader>&amp;RPag.: &amp;P di &amp;N</oddHeader>
    <oddFooter>&amp;L&amp;Z  &amp;F</oddFooter>
  </headerFooter>
  <rowBreaks count="1" manualBreakCount="1">
    <brk id="38" max="16383" man="1"/>
  </rowBreaks>
  <drawing r:id="rId2"/>
</worksheet>
</file>

<file path=xl/worksheets/sheet45.xml><?xml version="1.0" encoding="utf-8"?>
<worksheet xmlns="http://schemas.openxmlformats.org/spreadsheetml/2006/main" xmlns:r="http://schemas.openxmlformats.org/officeDocument/2006/relationships">
  <sheetPr codeName="Foglio461"/>
  <dimension ref="A1:H37"/>
  <sheetViews>
    <sheetView showGridLines="0" workbookViewId="0">
      <pane xSplit="1" ySplit="1" topLeftCell="B2" activePane="bottomRight" state="frozen"/>
      <selection activeCell="E44" sqref="E44"/>
      <selection pane="topRight" activeCell="E44" sqref="E44"/>
      <selection pane="bottomLeft" activeCell="E44" sqref="E44"/>
      <selection pane="bottomRight"/>
    </sheetView>
  </sheetViews>
  <sheetFormatPr defaultRowHeight="12.75"/>
  <cols>
    <col min="1" max="1" width="10.7109375" customWidth="1"/>
    <col min="2" max="2" width="84.42578125" customWidth="1"/>
    <col min="4" max="4" width="11.7109375" bestFit="1" customWidth="1"/>
    <col min="6" max="6" width="3.85546875" customWidth="1"/>
  </cols>
  <sheetData>
    <row r="1" spans="1:2" ht="26.25" thickBot="1">
      <c r="A1" s="4" t="s">
        <v>622</v>
      </c>
      <c r="B1" s="137" t="s">
        <v>456</v>
      </c>
    </row>
    <row r="3" spans="1:2" ht="51">
      <c r="B3" s="141" t="s">
        <v>844</v>
      </c>
    </row>
    <row r="4" spans="1:2">
      <c r="B4" s="9"/>
    </row>
    <row r="5" spans="1:2">
      <c r="B5" s="9"/>
    </row>
    <row r="6" spans="1:2">
      <c r="B6" s="9"/>
    </row>
    <row r="7" spans="1:2">
      <c r="B7" s="9"/>
    </row>
    <row r="16" spans="1:2">
      <c r="B16" s="134"/>
    </row>
    <row r="17" spans="2:8">
      <c r="B17" s="135"/>
    </row>
    <row r="18" spans="2:8">
      <c r="B18" s="135"/>
    </row>
    <row r="19" spans="2:8">
      <c r="B19" s="138"/>
    </row>
    <row r="20" spans="2:8">
      <c r="B20" s="135"/>
    </row>
    <row r="21" spans="2:8">
      <c r="B21" s="138"/>
    </row>
    <row r="22" spans="2:8">
      <c r="B22" s="135"/>
    </row>
    <row r="23" spans="2:8" ht="13.5" thickBot="1">
      <c r="B23" s="138"/>
    </row>
    <row r="24" spans="2:8">
      <c r="B24" s="270"/>
      <c r="C24" s="32"/>
      <c r="D24" s="32"/>
      <c r="E24" s="32"/>
      <c r="F24" s="32"/>
      <c r="G24" s="32"/>
      <c r="H24" s="33"/>
    </row>
    <row r="25" spans="2:8" ht="13.5" thickBot="1">
      <c r="B25" s="273" t="s">
        <v>841</v>
      </c>
      <c r="C25" s="139" t="s">
        <v>457</v>
      </c>
      <c r="D25" s="101" t="s">
        <v>458</v>
      </c>
      <c r="E25" s="101" t="s">
        <v>459</v>
      </c>
      <c r="F25" s="29"/>
      <c r="G25" s="29"/>
      <c r="H25" s="219"/>
    </row>
    <row r="26" spans="2:8" ht="26.25" thickBot="1">
      <c r="B26" s="271" t="s">
        <v>460</v>
      </c>
      <c r="C26" s="140">
        <v>123</v>
      </c>
      <c r="D26" s="140"/>
      <c r="E26" s="29" t="s">
        <v>461</v>
      </c>
      <c r="F26" s="29"/>
      <c r="G26" s="29"/>
      <c r="H26" s="219"/>
    </row>
    <row r="27" spans="2:8" ht="13.5" thickBot="1">
      <c r="B27" s="271" t="s">
        <v>462</v>
      </c>
      <c r="C27" s="140">
        <f>C26*3</f>
        <v>369</v>
      </c>
      <c r="D27" s="29">
        <v>369</v>
      </c>
      <c r="E27" s="29" t="s">
        <v>463</v>
      </c>
      <c r="F27" s="29"/>
      <c r="G27" s="29"/>
      <c r="H27" s="219"/>
    </row>
    <row r="28" spans="2:8" ht="13.5" thickBot="1">
      <c r="B28" s="271" t="s">
        <v>464</v>
      </c>
      <c r="C28" s="140">
        <f>C27*3</f>
        <v>1107</v>
      </c>
      <c r="D28" s="29">
        <f>D27*3</f>
        <v>1107</v>
      </c>
      <c r="E28" s="29" t="s">
        <v>465</v>
      </c>
      <c r="F28" s="29"/>
      <c r="G28" s="29"/>
      <c r="H28" s="219"/>
    </row>
    <row r="29" spans="2:8" ht="13.5" thickBot="1">
      <c r="B29" s="271" t="s">
        <v>466</v>
      </c>
      <c r="C29" s="140">
        <f>C28*2</f>
        <v>2214</v>
      </c>
      <c r="D29" s="140">
        <f>D28*2</f>
        <v>2214</v>
      </c>
      <c r="E29" s="29" t="s">
        <v>467</v>
      </c>
      <c r="F29" s="29"/>
      <c r="G29" s="29"/>
      <c r="H29" s="219"/>
    </row>
    <row r="30" spans="2:8">
      <c r="B30" s="271" t="s">
        <v>468</v>
      </c>
      <c r="C30" s="128">
        <v>666</v>
      </c>
      <c r="D30" s="128">
        <v>1332</v>
      </c>
      <c r="E30" s="29" t="s">
        <v>469</v>
      </c>
      <c r="F30" s="29"/>
      <c r="G30" s="29"/>
      <c r="H30" s="219"/>
    </row>
    <row r="31" spans="2:8">
      <c r="B31" s="271"/>
      <c r="C31" s="3">
        <v>666</v>
      </c>
      <c r="D31" s="3">
        <v>4.5045045045045045E-3</v>
      </c>
      <c r="E31" s="29" t="s">
        <v>470</v>
      </c>
      <c r="F31" s="29"/>
      <c r="G31" s="29"/>
      <c r="H31" s="219"/>
    </row>
    <row r="32" spans="2:8">
      <c r="B32" s="271"/>
      <c r="C32" s="29"/>
      <c r="D32" s="29"/>
      <c r="E32" s="29"/>
      <c r="F32" s="29"/>
      <c r="G32" s="29"/>
      <c r="H32" s="219"/>
    </row>
    <row r="33" spans="2:8">
      <c r="B33" s="271"/>
      <c r="C33" s="29"/>
      <c r="D33" s="29"/>
      <c r="E33" s="29"/>
      <c r="F33" s="29"/>
      <c r="G33" s="29"/>
      <c r="H33" s="219"/>
    </row>
    <row r="34" spans="2:8">
      <c r="B34" s="272" t="s">
        <v>564</v>
      </c>
      <c r="C34" s="124" t="s">
        <v>565</v>
      </c>
      <c r="D34" s="125" t="s">
        <v>566</v>
      </c>
      <c r="E34" s="126" t="s">
        <v>567</v>
      </c>
      <c r="F34" s="29"/>
      <c r="G34" s="124" t="s">
        <v>565</v>
      </c>
      <c r="H34" s="219"/>
    </row>
    <row r="35" spans="2:8">
      <c r="B35" s="218"/>
      <c r="C35" s="29"/>
      <c r="D35" s="29"/>
      <c r="E35" s="29"/>
      <c r="F35" s="29"/>
      <c r="G35" s="125" t="s">
        <v>566</v>
      </c>
      <c r="H35" s="219"/>
    </row>
    <row r="36" spans="2:8">
      <c r="B36" s="218"/>
      <c r="C36" s="29"/>
      <c r="D36" s="29"/>
      <c r="E36" s="29"/>
      <c r="F36" s="29"/>
      <c r="G36" s="126" t="s">
        <v>567</v>
      </c>
      <c r="H36" s="219"/>
    </row>
    <row r="37" spans="2:8" ht="13.5" thickBot="1">
      <c r="B37" s="35"/>
      <c r="C37" s="36"/>
      <c r="D37" s="36"/>
      <c r="E37" s="36"/>
      <c r="F37" s="36"/>
      <c r="G37" s="36"/>
      <c r="H37" s="37"/>
    </row>
  </sheetData>
  <phoneticPr fontId="36" type="noConversion"/>
  <hyperlinks>
    <hyperlink ref="A1" location="Copertina!A1" display="Vai alla Copertina"/>
  </hyperlinks>
  <pageMargins left="0.19685039370078741" right="0" top="0.98425196850393704" bottom="0.98425196850393704" header="0.51181102362204722" footer="0.51181102362204722"/>
  <pageSetup paperSize="9" scale="90" orientation="landscape" horizontalDpi="4294967293" verticalDpi="0" r:id="rId1"/>
  <headerFooter alignWithMargins="0">
    <oddHeader>&amp;RPag.: &amp;P di &amp;N</oddHeader>
    <oddFooter>&amp;L&amp;Z  &amp;F</oddFooter>
  </headerFooter>
  <drawing r:id="rId2"/>
</worksheet>
</file>

<file path=xl/worksheets/sheet46.xml><?xml version="1.0" encoding="utf-8"?>
<worksheet xmlns="http://schemas.openxmlformats.org/spreadsheetml/2006/main" xmlns:r="http://schemas.openxmlformats.org/officeDocument/2006/relationships">
  <sheetPr codeName="Foglio6"/>
  <dimension ref="A1:B122"/>
  <sheetViews>
    <sheetView showGridLines="0" showZeros="0" workbookViewId="0">
      <pane xSplit="1" ySplit="1" topLeftCell="B6" activePane="bottomRight" state="frozen"/>
      <selection activeCell="E44" sqref="E44"/>
      <selection pane="topRight" activeCell="E44" sqref="E44"/>
      <selection pane="bottomLeft" activeCell="E44" sqref="E44"/>
      <selection pane="bottomRight"/>
    </sheetView>
  </sheetViews>
  <sheetFormatPr defaultRowHeight="12.75"/>
  <cols>
    <col min="1" max="1" width="13.28515625" customWidth="1"/>
    <col min="2" max="2" width="119.140625" customWidth="1"/>
  </cols>
  <sheetData>
    <row r="1" spans="1:2" ht="25.5">
      <c r="A1" s="4" t="s">
        <v>622</v>
      </c>
      <c r="B1" s="82" t="s">
        <v>439</v>
      </c>
    </row>
    <row r="2" spans="1:2" ht="15.75" customHeight="1">
      <c r="B2" s="83"/>
    </row>
    <row r="3" spans="1:2" ht="121.5" customHeight="1">
      <c r="B3" s="84" t="s">
        <v>419</v>
      </c>
    </row>
    <row r="4" spans="1:2" ht="15.75">
      <c r="B4" s="85"/>
    </row>
    <row r="5" spans="1:2" ht="15.75">
      <c r="B5" s="85"/>
    </row>
    <row r="6" spans="1:2" ht="15.75">
      <c r="B6" s="85"/>
    </row>
    <row r="7" spans="1:2" ht="15.75">
      <c r="B7" s="85"/>
    </row>
    <row r="8" spans="1:2" ht="15.75">
      <c r="B8" s="85"/>
    </row>
    <row r="9" spans="1:2" ht="15.75">
      <c r="B9" s="85"/>
    </row>
    <row r="10" spans="1:2" ht="15.75">
      <c r="B10" s="85"/>
    </row>
    <row r="11" spans="1:2" ht="15.75">
      <c r="B11" s="85"/>
    </row>
    <row r="12" spans="1:2" ht="15.75">
      <c r="B12" s="85"/>
    </row>
    <row r="13" spans="1:2" ht="15.75">
      <c r="B13" s="85"/>
    </row>
    <row r="14" spans="1:2" ht="15.75">
      <c r="B14" s="85" t="s">
        <v>138</v>
      </c>
    </row>
    <row r="15" spans="1:2" ht="15.75">
      <c r="B15" s="85"/>
    </row>
    <row r="16" spans="1:2" ht="15.75">
      <c r="B16" s="85"/>
    </row>
    <row r="17" spans="2:2" ht="15.75">
      <c r="B17" s="85"/>
    </row>
    <row r="18" spans="2:2" ht="15.75">
      <c r="B18" s="85"/>
    </row>
    <row r="19" spans="2:2" ht="15.75">
      <c r="B19" s="85"/>
    </row>
    <row r="20" spans="2:2" ht="15.75">
      <c r="B20" s="85"/>
    </row>
    <row r="21" spans="2:2" ht="15.75">
      <c r="B21" s="85"/>
    </row>
    <row r="22" spans="2:2" ht="15.75">
      <c r="B22" s="85"/>
    </row>
    <row r="23" spans="2:2" ht="15.75">
      <c r="B23" s="85"/>
    </row>
    <row r="24" spans="2:2" ht="15.75">
      <c r="B24" s="85"/>
    </row>
    <row r="25" spans="2:2" ht="15.75">
      <c r="B25" s="85"/>
    </row>
    <row r="26" spans="2:2" ht="15.75">
      <c r="B26" s="85"/>
    </row>
    <row r="27" spans="2:2" ht="15.75">
      <c r="B27" s="85"/>
    </row>
    <row r="28" spans="2:2" ht="15.75">
      <c r="B28" s="85"/>
    </row>
    <row r="29" spans="2:2" ht="15.75">
      <c r="B29" s="85"/>
    </row>
    <row r="30" spans="2:2" ht="15.75">
      <c r="B30" s="85"/>
    </row>
    <row r="31" spans="2:2" ht="15.75">
      <c r="B31" s="85"/>
    </row>
    <row r="32" spans="2:2" ht="15.75">
      <c r="B32" s="85"/>
    </row>
    <row r="33" spans="2:2" ht="15.75">
      <c r="B33" s="85"/>
    </row>
    <row r="34" spans="2:2" ht="15.75">
      <c r="B34" s="85"/>
    </row>
    <row r="35" spans="2:2" ht="31.5">
      <c r="B35" s="86" t="s">
        <v>139</v>
      </c>
    </row>
    <row r="38" spans="2:2" ht="61.5" customHeight="1">
      <c r="B38" s="84" t="s">
        <v>140</v>
      </c>
    </row>
    <row r="39" spans="2:2" ht="60.75" customHeight="1">
      <c r="B39" s="84" t="s">
        <v>141</v>
      </c>
    </row>
    <row r="40" spans="2:2" ht="20.25">
      <c r="B40" s="87" t="s">
        <v>142</v>
      </c>
    </row>
    <row r="41" spans="2:2" ht="20.25">
      <c r="B41" s="87" t="s">
        <v>143</v>
      </c>
    </row>
    <row r="45" spans="2:2" ht="60.75">
      <c r="B45" s="87" t="s">
        <v>11</v>
      </c>
    </row>
    <row r="46" spans="2:2" ht="20.25">
      <c r="B46" s="88" t="s">
        <v>440</v>
      </c>
    </row>
    <row r="47" spans="2:2" ht="20.25">
      <c r="B47" s="87"/>
    </row>
    <row r="48" spans="2:2" ht="20.25">
      <c r="B48" s="87"/>
    </row>
    <row r="49" spans="2:2" ht="20.25">
      <c r="B49" s="87"/>
    </row>
    <row r="50" spans="2:2" ht="43.5">
      <c r="B50" s="89" t="s">
        <v>12</v>
      </c>
    </row>
    <row r="51" spans="2:2" ht="45.75" customHeight="1">
      <c r="B51" s="84" t="s">
        <v>13</v>
      </c>
    </row>
    <row r="52" spans="2:2" ht="80.25" customHeight="1">
      <c r="B52" s="84" t="s">
        <v>411</v>
      </c>
    </row>
    <row r="53" spans="2:2" ht="50.25" customHeight="1">
      <c r="B53" s="84" t="s">
        <v>412</v>
      </c>
    </row>
    <row r="54" spans="2:2" ht="40.5">
      <c r="B54" s="84" t="s">
        <v>413</v>
      </c>
    </row>
    <row r="55" spans="2:2" ht="20.25">
      <c r="B55" s="87"/>
    </row>
    <row r="56" spans="2:2" ht="22.5">
      <c r="B56" s="83" t="s">
        <v>441</v>
      </c>
    </row>
    <row r="57" spans="2:2" ht="15.75">
      <c r="B57" s="90"/>
    </row>
    <row r="58" spans="2:2" ht="77.25" customHeight="1">
      <c r="B58" s="84" t="s">
        <v>414</v>
      </c>
    </row>
    <row r="59" spans="2:2" ht="47.25" customHeight="1">
      <c r="B59" s="84" t="s">
        <v>415</v>
      </c>
    </row>
    <row r="60" spans="2:2" ht="20.25">
      <c r="B60" s="87"/>
    </row>
    <row r="61" spans="2:2" ht="20.25">
      <c r="B61" s="87"/>
    </row>
    <row r="62" spans="2:2" ht="20.25">
      <c r="B62" s="87"/>
    </row>
    <row r="63" spans="2:2" ht="20.25">
      <c r="B63" s="87"/>
    </row>
    <row r="64" spans="2:2" ht="20.25">
      <c r="B64" s="87"/>
    </row>
    <row r="65" spans="2:2" ht="20.25">
      <c r="B65" s="87"/>
    </row>
    <row r="66" spans="2:2" ht="20.25">
      <c r="B66" s="87"/>
    </row>
    <row r="67" spans="2:2" ht="20.25">
      <c r="B67" s="87"/>
    </row>
    <row r="68" spans="2:2" ht="20.25">
      <c r="B68" s="87"/>
    </row>
    <row r="69" spans="2:2" ht="20.25">
      <c r="B69" s="87"/>
    </row>
    <row r="70" spans="2:2" ht="20.25">
      <c r="B70" s="87"/>
    </row>
    <row r="71" spans="2:2" ht="20.25">
      <c r="B71" s="87"/>
    </row>
    <row r="72" spans="2:2" ht="20.25">
      <c r="B72" s="87"/>
    </row>
    <row r="73" spans="2:2" ht="20.25">
      <c r="B73" s="87"/>
    </row>
    <row r="74" spans="2:2" ht="20.25">
      <c r="B74" s="87"/>
    </row>
    <row r="75" spans="2:2" ht="20.25">
      <c r="B75" s="87"/>
    </row>
    <row r="76" spans="2:2" ht="20.25">
      <c r="B76" s="87"/>
    </row>
    <row r="77" spans="2:2" ht="15.75">
      <c r="B77" s="86" t="s">
        <v>416</v>
      </c>
    </row>
    <row r="78" spans="2:2" ht="20.25">
      <c r="B78" s="87"/>
    </row>
    <row r="79" spans="2:2" ht="77.25" customHeight="1">
      <c r="B79" s="84" t="s">
        <v>420</v>
      </c>
    </row>
    <row r="80" spans="2:2" ht="15.75">
      <c r="B80" s="85"/>
    </row>
    <row r="81" spans="2:2" ht="15.75">
      <c r="B81" s="85"/>
    </row>
    <row r="82" spans="2:2" ht="15.75">
      <c r="B82" s="85"/>
    </row>
    <row r="83" spans="2:2" ht="15.75">
      <c r="B83" s="85"/>
    </row>
    <row r="84" spans="2:2" ht="15.75">
      <c r="B84" s="85"/>
    </row>
    <row r="85" spans="2:2" ht="15.75">
      <c r="B85" s="85"/>
    </row>
    <row r="86" spans="2:2" ht="15.75">
      <c r="B86" s="85"/>
    </row>
    <row r="87" spans="2:2" ht="15.75">
      <c r="B87" s="85"/>
    </row>
    <row r="88" spans="2:2" ht="15.75">
      <c r="B88" s="85"/>
    </row>
    <row r="89" spans="2:2" ht="15.75">
      <c r="B89" s="85"/>
    </row>
    <row r="90" spans="2:2" ht="15.75">
      <c r="B90" s="85"/>
    </row>
    <row r="91" spans="2:2" ht="15.75">
      <c r="B91" s="85"/>
    </row>
    <row r="92" spans="2:2" ht="15.75">
      <c r="B92" s="85"/>
    </row>
    <row r="93" spans="2:2" ht="15.75">
      <c r="B93" s="85"/>
    </row>
    <row r="95" spans="2:2" ht="15.75">
      <c r="B95" s="85"/>
    </row>
    <row r="100" spans="2:2" ht="15.75">
      <c r="B100" s="86" t="s">
        <v>417</v>
      </c>
    </row>
    <row r="101" spans="2:2" ht="15.75">
      <c r="B101" s="86"/>
    </row>
    <row r="102" spans="2:2" ht="20.25">
      <c r="B102" s="87"/>
    </row>
    <row r="103" spans="2:2" ht="20.25">
      <c r="B103" s="87"/>
    </row>
    <row r="104" spans="2:2" ht="15.75">
      <c r="B104" s="91"/>
    </row>
    <row r="106" spans="2:2" ht="15.75">
      <c r="B106" s="85"/>
    </row>
    <row r="108" spans="2:2" ht="20.25">
      <c r="B108" s="92"/>
    </row>
    <row r="109" spans="2:2" ht="15.75">
      <c r="B109" s="85"/>
    </row>
    <row r="122" spans="2:2" ht="15.75">
      <c r="B122" s="86" t="s">
        <v>418</v>
      </c>
    </row>
  </sheetData>
  <phoneticPr fontId="36" type="noConversion"/>
  <hyperlinks>
    <hyperlink ref="A1" location="Copertina!A1" display="Vai alla Copertina"/>
  </hyperlinks>
  <pageMargins left="0.75" right="0.75" top="1" bottom="1" header="0.5" footer="0.5"/>
  <pageSetup paperSize="9" orientation="portrait" horizontalDpi="4294967293" r:id="rId1"/>
  <headerFooter alignWithMargins="0">
    <oddHeader>&amp;C&amp;"Arial,Grassetto"&amp;12Appunti per Windows XP</oddHeader>
    <oddFooter>&amp;L&amp;Z  &amp;F  &amp;A&amp;RPag.: &amp;P di &amp;N</oddFooter>
  </headerFooter>
  <rowBreaks count="3" manualBreakCount="3">
    <brk id="36" min="1" max="1" man="1"/>
    <brk id="55" max="16383" man="1"/>
    <brk id="78" min="1" max="1" man="1"/>
  </rowBreaks>
  <drawing r:id="rId2"/>
</worksheet>
</file>

<file path=xl/worksheets/sheet47.xml><?xml version="1.0" encoding="utf-8"?>
<worksheet xmlns="http://schemas.openxmlformats.org/spreadsheetml/2006/main" xmlns:r="http://schemas.openxmlformats.org/officeDocument/2006/relationships">
  <sheetPr codeName="Foglio15"/>
  <dimension ref="A1:B388"/>
  <sheetViews>
    <sheetView showGridLines="0" showZeros="0" workbookViewId="0">
      <pane xSplit="1" ySplit="1" topLeftCell="B70" activePane="bottomRight" state="frozen"/>
      <selection activeCell="E44" sqref="E44"/>
      <selection pane="topRight" activeCell="E44" sqref="E44"/>
      <selection pane="bottomLeft" activeCell="E44" sqref="E44"/>
      <selection pane="bottomRight"/>
    </sheetView>
  </sheetViews>
  <sheetFormatPr defaultRowHeight="12.75"/>
  <cols>
    <col min="1" max="1" width="11" customWidth="1"/>
    <col min="2" max="2" width="105.7109375" customWidth="1"/>
  </cols>
  <sheetData>
    <row r="1" spans="1:2" ht="26.25" thickBot="1">
      <c r="A1" s="4" t="s">
        <v>622</v>
      </c>
      <c r="B1" s="58" t="s">
        <v>421</v>
      </c>
    </row>
    <row r="2" spans="1:2">
      <c r="A2" s="43"/>
      <c r="B2" s="43"/>
    </row>
    <row r="3" spans="1:2" ht="15.75">
      <c r="A3" s="43"/>
      <c r="B3" s="188" t="s">
        <v>343</v>
      </c>
    </row>
    <row r="4" spans="1:2">
      <c r="A4" s="43"/>
      <c r="B4" s="43"/>
    </row>
    <row r="5" spans="1:2" ht="20.25">
      <c r="A5" s="43"/>
      <c r="B5" s="93" t="s">
        <v>885</v>
      </c>
    </row>
    <row r="6" spans="1:2">
      <c r="A6" s="43"/>
      <c r="B6" s="9"/>
    </row>
    <row r="7" spans="1:2" ht="25.5">
      <c r="A7" s="43"/>
      <c r="B7" s="9" t="s">
        <v>886</v>
      </c>
    </row>
    <row r="8" spans="1:2">
      <c r="A8" s="43"/>
      <c r="B8" s="94"/>
    </row>
    <row r="9" spans="1:2">
      <c r="A9" s="43"/>
      <c r="B9" s="94" t="s">
        <v>887</v>
      </c>
    </row>
    <row r="10" spans="1:2" ht="25.5">
      <c r="A10" s="43"/>
      <c r="B10" s="94" t="s">
        <v>888</v>
      </c>
    </row>
    <row r="11" spans="1:2">
      <c r="A11" s="43"/>
      <c r="B11" s="61"/>
    </row>
    <row r="12" spans="1:2">
      <c r="A12" s="43"/>
      <c r="B12" s="61"/>
    </row>
    <row r="13" spans="1:2">
      <c r="A13" s="43"/>
      <c r="B13" s="61"/>
    </row>
    <row r="14" spans="1:2">
      <c r="A14" s="43"/>
      <c r="B14" s="61"/>
    </row>
    <row r="15" spans="1:2">
      <c r="A15" s="43"/>
      <c r="B15" s="61"/>
    </row>
    <row r="16" spans="1:2">
      <c r="A16" s="43"/>
      <c r="B16" s="61"/>
    </row>
    <row r="17" spans="1:2">
      <c r="A17" s="43"/>
      <c r="B17" s="61"/>
    </row>
    <row r="18" spans="1:2">
      <c r="A18" s="43"/>
      <c r="B18" s="61"/>
    </row>
    <row r="19" spans="1:2">
      <c r="A19" s="43"/>
      <c r="B19" s="61"/>
    </row>
    <row r="20" spans="1:2">
      <c r="A20" s="43"/>
      <c r="B20" s="60"/>
    </row>
    <row r="21" spans="1:2">
      <c r="A21" s="43"/>
      <c r="B21" s="59"/>
    </row>
    <row r="22" spans="1:2">
      <c r="A22" s="43"/>
      <c r="B22" s="59"/>
    </row>
    <row r="23" spans="1:2">
      <c r="A23" s="43"/>
      <c r="B23" s="43"/>
    </row>
    <row r="24" spans="1:2">
      <c r="A24" s="43"/>
      <c r="B24" s="43"/>
    </row>
    <row r="25" spans="1:2">
      <c r="A25" s="43"/>
      <c r="B25" s="43"/>
    </row>
    <row r="26" spans="1:2">
      <c r="A26" s="43"/>
      <c r="B26" s="43"/>
    </row>
    <row r="27" spans="1:2">
      <c r="A27" s="43"/>
      <c r="B27" s="43"/>
    </row>
    <row r="28" spans="1:2">
      <c r="A28" s="43"/>
      <c r="B28" s="43"/>
    </row>
    <row r="29" spans="1:2">
      <c r="A29" s="43"/>
      <c r="B29" s="43"/>
    </row>
    <row r="30" spans="1:2">
      <c r="A30" s="43"/>
      <c r="B30" s="43"/>
    </row>
    <row r="31" spans="1:2">
      <c r="A31" s="43"/>
      <c r="B31" s="43"/>
    </row>
    <row r="32" spans="1:2">
      <c r="A32" s="43"/>
      <c r="B32" s="43"/>
    </row>
    <row r="33" spans="1:2">
      <c r="A33" s="43"/>
      <c r="B33" s="43"/>
    </row>
    <row r="34" spans="1:2">
      <c r="A34" s="43"/>
      <c r="B34" s="43"/>
    </row>
    <row r="35" spans="1:2">
      <c r="A35" s="43"/>
      <c r="B35" s="43"/>
    </row>
    <row r="36" spans="1:2">
      <c r="A36" s="43"/>
      <c r="B36" s="94" t="s">
        <v>889</v>
      </c>
    </row>
    <row r="37" spans="1:2">
      <c r="A37" s="43"/>
      <c r="B37" s="43"/>
    </row>
    <row r="38" spans="1:2">
      <c r="A38" s="43"/>
      <c r="B38" s="43"/>
    </row>
    <row r="39" spans="1:2">
      <c r="A39" s="43"/>
      <c r="B39" s="43"/>
    </row>
    <row r="40" spans="1:2">
      <c r="A40" s="43"/>
      <c r="B40" s="43"/>
    </row>
    <row r="41" spans="1:2">
      <c r="A41" s="43"/>
      <c r="B41" s="43"/>
    </row>
    <row r="42" spans="1:2">
      <c r="A42" s="43"/>
      <c r="B42" s="43"/>
    </row>
    <row r="43" spans="1:2">
      <c r="A43" s="43"/>
      <c r="B43" s="43"/>
    </row>
    <row r="44" spans="1:2">
      <c r="A44" s="43"/>
      <c r="B44" s="43"/>
    </row>
    <row r="45" spans="1:2">
      <c r="A45" s="43"/>
      <c r="B45" s="43"/>
    </row>
    <row r="46" spans="1:2">
      <c r="A46" s="43"/>
      <c r="B46" s="43"/>
    </row>
    <row r="47" spans="1:2">
      <c r="A47" s="43"/>
      <c r="B47" s="43"/>
    </row>
    <row r="48" spans="1:2">
      <c r="A48" s="43"/>
      <c r="B48" s="43"/>
    </row>
    <row r="49" spans="1:2">
      <c r="A49" s="43"/>
      <c r="B49" s="43"/>
    </row>
    <row r="50" spans="1:2">
      <c r="A50" s="43"/>
      <c r="B50" s="43"/>
    </row>
    <row r="51" spans="1:2">
      <c r="A51" s="43"/>
      <c r="B51" s="43"/>
    </row>
    <row r="52" spans="1:2">
      <c r="A52" s="43"/>
      <c r="B52" s="43"/>
    </row>
    <row r="53" spans="1:2">
      <c r="A53" s="43"/>
      <c r="B53" s="43"/>
    </row>
    <row r="54" spans="1:2">
      <c r="A54" s="43"/>
      <c r="B54" s="43"/>
    </row>
    <row r="55" spans="1:2">
      <c r="A55" s="43"/>
      <c r="B55" s="43"/>
    </row>
    <row r="56" spans="1:2">
      <c r="A56" s="43"/>
      <c r="B56" s="43"/>
    </row>
    <row r="57" spans="1:2">
      <c r="A57" s="43"/>
      <c r="B57" s="43"/>
    </row>
    <row r="58" spans="1:2">
      <c r="A58" s="43"/>
      <c r="B58" s="43"/>
    </row>
    <row r="59" spans="1:2">
      <c r="A59" s="43"/>
      <c r="B59" s="43"/>
    </row>
    <row r="60" spans="1:2">
      <c r="A60" s="43"/>
      <c r="B60" s="43"/>
    </row>
    <row r="61" spans="1:2">
      <c r="A61" s="43"/>
      <c r="B61" s="43"/>
    </row>
    <row r="62" spans="1:2">
      <c r="A62" s="43"/>
      <c r="B62" s="43"/>
    </row>
    <row r="63" spans="1:2">
      <c r="A63" s="43"/>
      <c r="B63" s="94" t="s">
        <v>890</v>
      </c>
    </row>
    <row r="64" spans="1:2">
      <c r="A64" s="43"/>
      <c r="B64" s="43"/>
    </row>
    <row r="65" spans="1:2">
      <c r="A65" s="43"/>
      <c r="B65" s="43"/>
    </row>
    <row r="66" spans="1:2">
      <c r="A66" s="43"/>
      <c r="B66" s="43"/>
    </row>
    <row r="67" spans="1:2">
      <c r="A67" s="43"/>
      <c r="B67" s="43"/>
    </row>
    <row r="68" spans="1:2" ht="40.5">
      <c r="B68" s="93" t="s">
        <v>1085</v>
      </c>
    </row>
    <row r="69" spans="1:2">
      <c r="A69" s="43"/>
      <c r="B69" s="43"/>
    </row>
    <row r="70" spans="1:2" ht="25.5">
      <c r="A70" s="43"/>
      <c r="B70" s="60" t="s">
        <v>609</v>
      </c>
    </row>
    <row r="71" spans="1:2">
      <c r="A71" s="43"/>
      <c r="B71" s="43"/>
    </row>
    <row r="72" spans="1:2">
      <c r="A72" s="43"/>
      <c r="B72" s="43"/>
    </row>
    <row r="73" spans="1:2">
      <c r="A73" s="43"/>
      <c r="B73" s="43"/>
    </row>
    <row r="74" spans="1:2">
      <c r="A74" s="43"/>
      <c r="B74" s="43"/>
    </row>
    <row r="75" spans="1:2">
      <c r="A75" s="43"/>
      <c r="B75" s="43"/>
    </row>
    <row r="76" spans="1:2">
      <c r="A76" s="43"/>
      <c r="B76" s="43"/>
    </row>
    <row r="77" spans="1:2">
      <c r="A77" s="43"/>
      <c r="B77" s="43"/>
    </row>
    <row r="78" spans="1:2">
      <c r="A78" s="43"/>
      <c r="B78" s="43"/>
    </row>
    <row r="79" spans="1:2">
      <c r="A79" s="43"/>
      <c r="B79" s="43"/>
    </row>
    <row r="80" spans="1:2">
      <c r="A80" s="43"/>
      <c r="B80" s="43"/>
    </row>
    <row r="81" spans="1:2">
      <c r="A81" s="43"/>
      <c r="B81" s="43"/>
    </row>
    <row r="82" spans="1:2">
      <c r="A82" s="43"/>
      <c r="B82" s="43"/>
    </row>
    <row r="83" spans="1:2">
      <c r="A83" s="43"/>
      <c r="B83" s="43"/>
    </row>
    <row r="84" spans="1:2">
      <c r="B84" s="43"/>
    </row>
    <row r="85" spans="1:2">
      <c r="A85" s="43"/>
      <c r="B85" s="43"/>
    </row>
    <row r="86" spans="1:2">
      <c r="A86" s="43"/>
      <c r="B86" s="43"/>
    </row>
    <row r="87" spans="1:2">
      <c r="A87" s="43"/>
      <c r="B87" s="43"/>
    </row>
    <row r="88" spans="1:2">
      <c r="A88" s="43"/>
      <c r="B88" s="43"/>
    </row>
    <row r="89" spans="1:2">
      <c r="A89" s="43"/>
      <c r="B89" s="43"/>
    </row>
    <row r="90" spans="1:2">
      <c r="A90" s="43"/>
      <c r="B90" s="43"/>
    </row>
    <row r="91" spans="1:2">
      <c r="A91" s="43"/>
      <c r="B91" s="43"/>
    </row>
    <row r="92" spans="1:2">
      <c r="A92" s="43"/>
      <c r="B92" s="43"/>
    </row>
    <row r="93" spans="1:2">
      <c r="A93" s="43"/>
      <c r="B93" s="43"/>
    </row>
    <row r="94" spans="1:2">
      <c r="A94" s="43"/>
      <c r="B94" s="43"/>
    </row>
    <row r="95" spans="1:2">
      <c r="A95" s="43"/>
      <c r="B95" s="43"/>
    </row>
    <row r="96" spans="1:2">
      <c r="A96" s="43"/>
      <c r="B96" s="43"/>
    </row>
    <row r="97" spans="1:2">
      <c r="A97" s="43"/>
      <c r="B97" s="43"/>
    </row>
    <row r="98" spans="1:2">
      <c r="A98" s="43"/>
      <c r="B98" s="43"/>
    </row>
    <row r="99" spans="1:2">
      <c r="A99" s="43"/>
      <c r="B99" s="43"/>
    </row>
    <row r="100" spans="1:2">
      <c r="A100" s="43"/>
      <c r="B100" s="43"/>
    </row>
    <row r="101" spans="1:2">
      <c r="A101" s="43"/>
      <c r="B101" s="43"/>
    </row>
    <row r="102" spans="1:2">
      <c r="A102" s="43"/>
      <c r="B102" s="43"/>
    </row>
    <row r="103" spans="1:2">
      <c r="A103" s="43"/>
      <c r="B103" s="43"/>
    </row>
    <row r="104" spans="1:2">
      <c r="A104" s="43"/>
      <c r="B104" s="43"/>
    </row>
    <row r="105" spans="1:2">
      <c r="A105" s="43"/>
      <c r="B105" s="43"/>
    </row>
    <row r="106" spans="1:2">
      <c r="A106" s="43"/>
      <c r="B106" s="43"/>
    </row>
    <row r="107" spans="1:2">
      <c r="A107" s="43"/>
      <c r="B107" s="43"/>
    </row>
    <row r="108" spans="1:2">
      <c r="A108" s="43"/>
      <c r="B108" s="43"/>
    </row>
    <row r="109" spans="1:2">
      <c r="A109" s="43"/>
      <c r="B109" s="43"/>
    </row>
    <row r="110" spans="1:2">
      <c r="A110" s="43"/>
      <c r="B110" s="43"/>
    </row>
    <row r="111" spans="1:2">
      <c r="A111" s="43"/>
      <c r="B111" s="43"/>
    </row>
    <row r="112" spans="1:2">
      <c r="A112" s="43"/>
      <c r="B112" s="43"/>
    </row>
    <row r="113" spans="1:2">
      <c r="A113" s="43"/>
      <c r="B113" s="43"/>
    </row>
    <row r="114" spans="1:2">
      <c r="A114" s="43"/>
      <c r="B114" s="43"/>
    </row>
    <row r="115" spans="1:2">
      <c r="A115" s="43"/>
      <c r="B115" s="43"/>
    </row>
    <row r="116" spans="1:2">
      <c r="A116" s="43"/>
      <c r="B116" s="43"/>
    </row>
    <row r="117" spans="1:2">
      <c r="A117" s="43"/>
      <c r="B117" s="43"/>
    </row>
    <row r="118" spans="1:2">
      <c r="A118" s="43"/>
      <c r="B118" s="43"/>
    </row>
    <row r="119" spans="1:2">
      <c r="A119" s="43"/>
      <c r="B119" s="43"/>
    </row>
    <row r="120" spans="1:2">
      <c r="A120" s="43"/>
      <c r="B120" s="43"/>
    </row>
    <row r="121" spans="1:2">
      <c r="A121" s="43"/>
      <c r="B121" s="43"/>
    </row>
    <row r="122" spans="1:2">
      <c r="A122" s="43"/>
      <c r="B122" s="43"/>
    </row>
    <row r="123" spans="1:2">
      <c r="A123" s="43"/>
      <c r="B123" s="43"/>
    </row>
    <row r="124" spans="1:2">
      <c r="A124" s="43"/>
      <c r="B124" s="43"/>
    </row>
    <row r="125" spans="1:2">
      <c r="A125" s="43"/>
      <c r="B125" s="43"/>
    </row>
    <row r="126" spans="1:2">
      <c r="A126" s="43"/>
      <c r="B126" s="43"/>
    </row>
    <row r="127" spans="1:2">
      <c r="A127" s="43"/>
      <c r="B127" s="43"/>
    </row>
    <row r="128" spans="1:2">
      <c r="A128" s="43"/>
      <c r="B128" s="43"/>
    </row>
    <row r="129" spans="1:2">
      <c r="A129" s="43"/>
      <c r="B129" s="43"/>
    </row>
    <row r="130" spans="1:2">
      <c r="A130" s="43"/>
      <c r="B130" s="43"/>
    </row>
    <row r="131" spans="1:2">
      <c r="A131" s="43"/>
      <c r="B131" s="43"/>
    </row>
    <row r="132" spans="1:2">
      <c r="A132" s="43"/>
      <c r="B132" s="43"/>
    </row>
    <row r="133" spans="1:2">
      <c r="A133" s="43"/>
      <c r="B133" s="43"/>
    </row>
    <row r="134" spans="1:2">
      <c r="A134" s="43"/>
      <c r="B134" s="43"/>
    </row>
    <row r="135" spans="1:2">
      <c r="A135" s="43"/>
      <c r="B135" s="43"/>
    </row>
    <row r="136" spans="1:2">
      <c r="A136" s="43"/>
      <c r="B136" s="43"/>
    </row>
    <row r="137" spans="1:2">
      <c r="A137" s="43"/>
      <c r="B137" s="43"/>
    </row>
    <row r="138" spans="1:2">
      <c r="A138" s="43"/>
      <c r="B138" s="43"/>
    </row>
    <row r="139" spans="1:2">
      <c r="A139" s="43"/>
      <c r="B139" s="43"/>
    </row>
    <row r="140" spans="1:2">
      <c r="A140" s="43"/>
      <c r="B140" s="43"/>
    </row>
    <row r="141" spans="1:2">
      <c r="A141" s="43"/>
      <c r="B141" s="43"/>
    </row>
    <row r="142" spans="1:2">
      <c r="A142" s="43"/>
      <c r="B142" s="43"/>
    </row>
    <row r="143" spans="1:2">
      <c r="A143" s="43"/>
      <c r="B143" s="43"/>
    </row>
    <row r="144" spans="1:2">
      <c r="A144" s="43"/>
      <c r="B144" s="43"/>
    </row>
    <row r="145" spans="1:2">
      <c r="A145" s="43"/>
      <c r="B145" s="43"/>
    </row>
    <row r="146" spans="1:2">
      <c r="A146" s="43"/>
      <c r="B146" s="43"/>
    </row>
    <row r="147" spans="1:2">
      <c r="A147" s="43"/>
      <c r="B147" s="43"/>
    </row>
    <row r="148" spans="1:2">
      <c r="A148" s="43"/>
      <c r="B148" s="43"/>
    </row>
    <row r="149" spans="1:2">
      <c r="A149" s="43"/>
      <c r="B149" s="43"/>
    </row>
    <row r="150" spans="1:2">
      <c r="A150" s="43"/>
      <c r="B150" s="43"/>
    </row>
    <row r="151" spans="1:2">
      <c r="A151" s="43"/>
      <c r="B151" s="43"/>
    </row>
    <row r="152" spans="1:2">
      <c r="A152" s="43"/>
      <c r="B152" s="43"/>
    </row>
    <row r="153" spans="1:2">
      <c r="A153" s="43"/>
      <c r="B153" s="43"/>
    </row>
    <row r="154" spans="1:2">
      <c r="A154" s="43"/>
      <c r="B154" s="43"/>
    </row>
    <row r="155" spans="1:2">
      <c r="A155" s="43"/>
      <c r="B155" s="43"/>
    </row>
    <row r="156" spans="1:2">
      <c r="A156" s="43"/>
      <c r="B156" s="43"/>
    </row>
    <row r="157" spans="1:2">
      <c r="A157" s="43"/>
      <c r="B157" s="43"/>
    </row>
    <row r="158" spans="1:2">
      <c r="A158" s="43"/>
      <c r="B158" s="43"/>
    </row>
    <row r="159" spans="1:2">
      <c r="A159" s="43"/>
      <c r="B159" s="43"/>
    </row>
    <row r="160" spans="1:2">
      <c r="A160" s="43"/>
      <c r="B160" s="43"/>
    </row>
    <row r="161" spans="1:2">
      <c r="A161" s="43"/>
      <c r="B161" s="43"/>
    </row>
    <row r="162" spans="1:2">
      <c r="A162" s="43"/>
      <c r="B162" s="43"/>
    </row>
    <row r="163" spans="1:2">
      <c r="A163" s="43"/>
      <c r="B163" s="43"/>
    </row>
    <row r="164" spans="1:2">
      <c r="A164" s="43"/>
      <c r="B164" s="43"/>
    </row>
    <row r="165" spans="1:2">
      <c r="A165" s="43"/>
      <c r="B165" s="43"/>
    </row>
    <row r="166" spans="1:2">
      <c r="A166" s="43"/>
      <c r="B166" s="43"/>
    </row>
    <row r="167" spans="1:2">
      <c r="A167" s="43"/>
      <c r="B167" s="43"/>
    </row>
    <row r="168" spans="1:2">
      <c r="A168" s="43"/>
      <c r="B168" s="43"/>
    </row>
    <row r="169" spans="1:2">
      <c r="A169" s="43"/>
      <c r="B169" s="43"/>
    </row>
    <row r="170" spans="1:2">
      <c r="A170" s="43"/>
      <c r="B170" s="43"/>
    </row>
    <row r="171" spans="1:2">
      <c r="A171" s="43"/>
      <c r="B171" s="43"/>
    </row>
    <row r="172" spans="1:2">
      <c r="A172" s="43"/>
      <c r="B172" s="43"/>
    </row>
    <row r="173" spans="1:2">
      <c r="A173" s="43"/>
      <c r="B173" s="43"/>
    </row>
    <row r="174" spans="1:2">
      <c r="A174" s="43"/>
      <c r="B174" s="43"/>
    </row>
    <row r="175" spans="1:2">
      <c r="A175" s="43"/>
      <c r="B175" s="43"/>
    </row>
    <row r="176" spans="1:2">
      <c r="A176" s="43"/>
      <c r="B176" s="43"/>
    </row>
    <row r="177" spans="1:2">
      <c r="A177" s="43"/>
      <c r="B177" s="43"/>
    </row>
    <row r="178" spans="1:2">
      <c r="A178" s="43"/>
      <c r="B178" s="43"/>
    </row>
    <row r="179" spans="1:2">
      <c r="A179" s="43"/>
      <c r="B179" s="43"/>
    </row>
    <row r="180" spans="1:2">
      <c r="A180" s="43"/>
      <c r="B180" s="43"/>
    </row>
    <row r="181" spans="1:2">
      <c r="A181" s="43"/>
      <c r="B181" s="43"/>
    </row>
    <row r="182" spans="1:2">
      <c r="A182" s="43"/>
      <c r="B182" s="43"/>
    </row>
    <row r="183" spans="1:2">
      <c r="A183" s="43"/>
      <c r="B183" s="43"/>
    </row>
    <row r="184" spans="1:2">
      <c r="A184" s="43"/>
      <c r="B184" s="43"/>
    </row>
    <row r="185" spans="1:2">
      <c r="A185" s="43"/>
      <c r="B185" s="43"/>
    </row>
    <row r="186" spans="1:2">
      <c r="A186" s="43"/>
      <c r="B186" s="43"/>
    </row>
    <row r="187" spans="1:2">
      <c r="A187" s="43"/>
      <c r="B187" s="43"/>
    </row>
    <row r="188" spans="1:2">
      <c r="A188" s="43"/>
      <c r="B188" s="43"/>
    </row>
    <row r="189" spans="1:2">
      <c r="A189" s="43"/>
      <c r="B189" s="43"/>
    </row>
    <row r="190" spans="1:2">
      <c r="A190" s="43"/>
      <c r="B190" s="43"/>
    </row>
    <row r="191" spans="1:2">
      <c r="A191" s="43"/>
      <c r="B191" s="43"/>
    </row>
    <row r="192" spans="1:2">
      <c r="A192" s="43"/>
      <c r="B192" s="43"/>
    </row>
    <row r="193" spans="1:2">
      <c r="A193" s="43"/>
      <c r="B193" s="43"/>
    </row>
    <row r="194" spans="1:2">
      <c r="A194" s="43"/>
      <c r="B194" s="43"/>
    </row>
    <row r="195" spans="1:2">
      <c r="A195" s="43"/>
      <c r="B195" s="43"/>
    </row>
    <row r="196" spans="1:2">
      <c r="A196" s="43"/>
      <c r="B196" s="43"/>
    </row>
    <row r="197" spans="1:2">
      <c r="A197" s="43"/>
      <c r="B197" s="43"/>
    </row>
    <row r="198" spans="1:2">
      <c r="A198" s="43"/>
      <c r="B198" s="43"/>
    </row>
    <row r="199" spans="1:2">
      <c r="A199" s="43"/>
      <c r="B199" s="43"/>
    </row>
    <row r="200" spans="1:2">
      <c r="A200" s="43"/>
      <c r="B200" s="43"/>
    </row>
    <row r="201" spans="1:2">
      <c r="A201" s="43"/>
      <c r="B201" s="43"/>
    </row>
    <row r="202" spans="1:2">
      <c r="A202" s="43"/>
      <c r="B202" s="43"/>
    </row>
    <row r="203" spans="1:2">
      <c r="A203" s="43"/>
      <c r="B203" s="43"/>
    </row>
    <row r="204" spans="1:2">
      <c r="A204" s="43"/>
      <c r="B204" s="43"/>
    </row>
    <row r="205" spans="1:2">
      <c r="A205" s="43"/>
      <c r="B205" s="43"/>
    </row>
    <row r="206" spans="1:2">
      <c r="A206" s="43"/>
      <c r="B206" s="43"/>
    </row>
    <row r="207" spans="1:2">
      <c r="A207" s="43"/>
      <c r="B207" s="43"/>
    </row>
    <row r="208" spans="1:2">
      <c r="A208" s="43"/>
      <c r="B208" s="43"/>
    </row>
    <row r="209" spans="1:2">
      <c r="A209" s="43"/>
      <c r="B209" s="43"/>
    </row>
    <row r="210" spans="1:2">
      <c r="A210" s="43"/>
      <c r="B210" s="43"/>
    </row>
    <row r="211" spans="1:2">
      <c r="A211" s="43"/>
      <c r="B211" s="43"/>
    </row>
    <row r="212" spans="1:2">
      <c r="A212" s="43"/>
      <c r="B212" s="43"/>
    </row>
    <row r="213" spans="1:2">
      <c r="A213" s="43"/>
      <c r="B213" s="43"/>
    </row>
    <row r="214" spans="1:2">
      <c r="A214" s="43"/>
      <c r="B214" s="43"/>
    </row>
    <row r="215" spans="1:2">
      <c r="A215" s="43"/>
      <c r="B215" s="43"/>
    </row>
    <row r="216" spans="1:2">
      <c r="A216" s="43"/>
      <c r="B216" s="43"/>
    </row>
    <row r="217" spans="1:2">
      <c r="A217" s="43"/>
      <c r="B217" s="43"/>
    </row>
    <row r="218" spans="1:2">
      <c r="A218" s="43"/>
      <c r="B218" s="43"/>
    </row>
    <row r="219" spans="1:2">
      <c r="A219" s="43"/>
      <c r="B219" s="43"/>
    </row>
    <row r="220" spans="1:2">
      <c r="A220" s="43"/>
      <c r="B220" s="43"/>
    </row>
    <row r="221" spans="1:2">
      <c r="A221" s="43"/>
      <c r="B221" s="43"/>
    </row>
    <row r="222" spans="1:2">
      <c r="A222" s="43"/>
      <c r="B222" s="43"/>
    </row>
    <row r="223" spans="1:2">
      <c r="A223" s="43"/>
      <c r="B223" s="43"/>
    </row>
    <row r="224" spans="1:2">
      <c r="A224" s="43"/>
      <c r="B224" s="43"/>
    </row>
    <row r="225" spans="1:2">
      <c r="A225" s="43"/>
      <c r="B225" s="43"/>
    </row>
    <row r="226" spans="1:2">
      <c r="A226" s="43"/>
      <c r="B226" s="43"/>
    </row>
    <row r="227" spans="1:2">
      <c r="A227" s="43"/>
      <c r="B227" s="43"/>
    </row>
    <row r="228" spans="1:2">
      <c r="A228" s="43"/>
      <c r="B228" s="43"/>
    </row>
    <row r="229" spans="1:2">
      <c r="A229" s="43"/>
      <c r="B229" s="43"/>
    </row>
    <row r="230" spans="1:2">
      <c r="A230" s="43"/>
      <c r="B230" s="43"/>
    </row>
    <row r="231" spans="1:2">
      <c r="A231" s="43"/>
      <c r="B231" s="43"/>
    </row>
    <row r="232" spans="1:2">
      <c r="A232" s="43"/>
      <c r="B232" s="43"/>
    </row>
    <row r="233" spans="1:2">
      <c r="A233" s="43"/>
      <c r="B233" s="43"/>
    </row>
    <row r="234" spans="1:2">
      <c r="A234" s="43"/>
      <c r="B234" s="43"/>
    </row>
    <row r="235" spans="1:2">
      <c r="A235" s="43"/>
      <c r="B235" s="43"/>
    </row>
    <row r="236" spans="1:2">
      <c r="A236" s="43"/>
      <c r="B236" s="43"/>
    </row>
    <row r="237" spans="1:2">
      <c r="A237" s="43"/>
      <c r="B237" s="43"/>
    </row>
    <row r="238" spans="1:2">
      <c r="A238" s="43"/>
      <c r="B238" s="43"/>
    </row>
    <row r="239" spans="1:2">
      <c r="A239" s="43"/>
      <c r="B239" s="43"/>
    </row>
    <row r="240" spans="1:2">
      <c r="A240" s="43"/>
      <c r="B240" s="43"/>
    </row>
    <row r="241" spans="1:2">
      <c r="A241" s="43"/>
      <c r="B241" s="43"/>
    </row>
    <row r="242" spans="1:2">
      <c r="A242" s="43"/>
      <c r="B242" s="43"/>
    </row>
    <row r="243" spans="1:2">
      <c r="A243" s="43"/>
      <c r="B243" s="43"/>
    </row>
    <row r="244" spans="1:2">
      <c r="A244" s="43"/>
      <c r="B244" s="43"/>
    </row>
    <row r="245" spans="1:2">
      <c r="A245" s="43"/>
      <c r="B245" s="43"/>
    </row>
    <row r="246" spans="1:2">
      <c r="A246" s="43"/>
      <c r="B246" s="43"/>
    </row>
    <row r="247" spans="1:2">
      <c r="A247" s="43"/>
      <c r="B247" s="43"/>
    </row>
    <row r="248" spans="1:2">
      <c r="A248" s="43"/>
      <c r="B248" s="43"/>
    </row>
    <row r="249" spans="1:2">
      <c r="A249" s="43"/>
      <c r="B249" s="43"/>
    </row>
    <row r="250" spans="1:2">
      <c r="A250" s="43"/>
      <c r="B250" s="43"/>
    </row>
    <row r="251" spans="1:2">
      <c r="A251" s="43"/>
      <c r="B251" s="43"/>
    </row>
    <row r="252" spans="1:2">
      <c r="A252" s="43"/>
      <c r="B252" s="43"/>
    </row>
    <row r="253" spans="1:2">
      <c r="A253" s="43"/>
      <c r="B253" s="43"/>
    </row>
    <row r="254" spans="1:2">
      <c r="A254" s="43"/>
      <c r="B254" s="43"/>
    </row>
    <row r="255" spans="1:2">
      <c r="A255" s="43"/>
      <c r="B255" s="43"/>
    </row>
    <row r="256" spans="1:2">
      <c r="A256" s="43"/>
      <c r="B256" s="43"/>
    </row>
    <row r="257" spans="1:2">
      <c r="A257" s="43"/>
      <c r="B257" s="43"/>
    </row>
    <row r="258" spans="1:2">
      <c r="A258" s="43"/>
      <c r="B258" s="43"/>
    </row>
    <row r="259" spans="1:2">
      <c r="A259" s="43"/>
      <c r="B259" s="43"/>
    </row>
    <row r="260" spans="1:2">
      <c r="A260" s="43"/>
      <c r="B260" s="43"/>
    </row>
    <row r="261" spans="1:2">
      <c r="A261" s="43"/>
      <c r="B261" s="43"/>
    </row>
    <row r="262" spans="1:2">
      <c r="A262" s="43"/>
      <c r="B262" s="43"/>
    </row>
    <row r="263" spans="1:2">
      <c r="A263" s="43"/>
      <c r="B263" s="43"/>
    </row>
    <row r="264" spans="1:2">
      <c r="A264" s="43"/>
      <c r="B264" s="43"/>
    </row>
    <row r="265" spans="1:2">
      <c r="A265" s="43"/>
      <c r="B265" s="43"/>
    </row>
    <row r="266" spans="1:2">
      <c r="A266" s="43"/>
      <c r="B266" s="43"/>
    </row>
    <row r="267" spans="1:2">
      <c r="A267" s="43"/>
      <c r="B267" s="43"/>
    </row>
    <row r="268" spans="1:2">
      <c r="A268" s="43"/>
      <c r="B268" s="43"/>
    </row>
    <row r="269" spans="1:2">
      <c r="A269" s="43"/>
      <c r="B269" s="43"/>
    </row>
    <row r="270" spans="1:2">
      <c r="A270" s="43"/>
      <c r="B270" s="43"/>
    </row>
    <row r="271" spans="1:2">
      <c r="A271" s="43"/>
      <c r="B271" s="43"/>
    </row>
    <row r="272" spans="1:2">
      <c r="A272" s="43"/>
      <c r="B272" s="43"/>
    </row>
    <row r="273" spans="1:2">
      <c r="A273" s="43"/>
      <c r="B273" s="43"/>
    </row>
    <row r="274" spans="1:2">
      <c r="A274" s="43"/>
      <c r="B274" s="43"/>
    </row>
    <row r="275" spans="1:2">
      <c r="A275" s="43"/>
      <c r="B275" s="43"/>
    </row>
    <row r="276" spans="1:2">
      <c r="A276" s="43"/>
      <c r="B276" s="43"/>
    </row>
    <row r="277" spans="1:2">
      <c r="A277" s="43"/>
      <c r="B277" s="43"/>
    </row>
    <row r="278" spans="1:2">
      <c r="A278" s="43"/>
      <c r="B278" s="43"/>
    </row>
    <row r="279" spans="1:2">
      <c r="A279" s="43"/>
      <c r="B279" s="43"/>
    </row>
    <row r="280" spans="1:2">
      <c r="A280" s="43"/>
      <c r="B280" s="43"/>
    </row>
    <row r="281" spans="1:2">
      <c r="A281" s="43"/>
      <c r="B281" s="43"/>
    </row>
    <row r="282" spans="1:2">
      <c r="A282" s="43"/>
      <c r="B282" s="43"/>
    </row>
    <row r="283" spans="1:2">
      <c r="A283" s="43"/>
      <c r="B283" s="43"/>
    </row>
    <row r="284" spans="1:2">
      <c r="A284" s="43"/>
      <c r="B284" s="43"/>
    </row>
    <row r="285" spans="1:2">
      <c r="A285" s="43"/>
      <c r="B285" s="43"/>
    </row>
    <row r="286" spans="1:2">
      <c r="A286" s="43"/>
      <c r="B286" s="43"/>
    </row>
    <row r="287" spans="1:2">
      <c r="A287" s="43"/>
      <c r="B287" s="43"/>
    </row>
    <row r="288" spans="1:2">
      <c r="A288" s="43"/>
      <c r="B288" s="43"/>
    </row>
    <row r="289" spans="1:2">
      <c r="A289" s="43"/>
      <c r="B289" s="43"/>
    </row>
    <row r="290" spans="1:2">
      <c r="A290" s="43"/>
      <c r="B290" s="43"/>
    </row>
    <row r="291" spans="1:2">
      <c r="A291" s="43"/>
      <c r="B291" s="43"/>
    </row>
    <row r="292" spans="1:2">
      <c r="A292" s="43"/>
      <c r="B292" s="43"/>
    </row>
    <row r="293" spans="1:2">
      <c r="A293" s="43"/>
      <c r="B293" s="43"/>
    </row>
    <row r="294" spans="1:2">
      <c r="A294" s="43"/>
      <c r="B294" s="43"/>
    </row>
    <row r="295" spans="1:2">
      <c r="A295" s="43"/>
      <c r="B295" s="43"/>
    </row>
    <row r="296" spans="1:2">
      <c r="A296" s="43"/>
      <c r="B296" s="43"/>
    </row>
    <row r="297" spans="1:2">
      <c r="A297" s="43"/>
      <c r="B297" s="43"/>
    </row>
    <row r="298" spans="1:2">
      <c r="A298" s="43"/>
      <c r="B298" s="43"/>
    </row>
    <row r="299" spans="1:2">
      <c r="A299" s="43"/>
      <c r="B299" s="43"/>
    </row>
    <row r="300" spans="1:2">
      <c r="A300" s="43"/>
      <c r="B300" s="43"/>
    </row>
    <row r="301" spans="1:2">
      <c r="A301" s="43"/>
      <c r="B301" s="43"/>
    </row>
    <row r="302" spans="1:2">
      <c r="A302" s="43"/>
      <c r="B302" s="43"/>
    </row>
    <row r="303" spans="1:2">
      <c r="A303" s="43"/>
      <c r="B303" s="43"/>
    </row>
    <row r="304" spans="1:2">
      <c r="A304" s="43"/>
      <c r="B304" s="43"/>
    </row>
    <row r="305" spans="1:2">
      <c r="A305" s="43"/>
      <c r="B305" s="43"/>
    </row>
    <row r="306" spans="1:2">
      <c r="A306" s="43"/>
      <c r="B306" s="43"/>
    </row>
    <row r="307" spans="1:2">
      <c r="A307" s="43"/>
      <c r="B307" s="43"/>
    </row>
    <row r="308" spans="1:2">
      <c r="A308" s="43"/>
      <c r="B308" s="43"/>
    </row>
    <row r="309" spans="1:2">
      <c r="A309" s="43"/>
      <c r="B309" s="43"/>
    </row>
    <row r="310" spans="1:2">
      <c r="A310" s="43"/>
      <c r="B310" s="43"/>
    </row>
    <row r="311" spans="1:2">
      <c r="A311" s="43"/>
      <c r="B311" s="43"/>
    </row>
    <row r="312" spans="1:2">
      <c r="A312" s="43"/>
      <c r="B312" s="43"/>
    </row>
    <row r="313" spans="1:2">
      <c r="A313" s="43"/>
      <c r="B313" s="43"/>
    </row>
    <row r="314" spans="1:2">
      <c r="A314" s="43"/>
      <c r="B314" s="43"/>
    </row>
    <row r="315" spans="1:2">
      <c r="A315" s="43"/>
      <c r="B315" s="43"/>
    </row>
    <row r="316" spans="1:2">
      <c r="A316" s="43"/>
      <c r="B316" s="43"/>
    </row>
    <row r="317" spans="1:2">
      <c r="A317" s="43"/>
      <c r="B317" s="43"/>
    </row>
    <row r="318" spans="1:2">
      <c r="A318" s="43"/>
      <c r="B318" s="43"/>
    </row>
    <row r="319" spans="1:2">
      <c r="A319" s="43"/>
      <c r="B319" s="43"/>
    </row>
    <row r="320" spans="1:2">
      <c r="A320" s="43"/>
      <c r="B320" s="43"/>
    </row>
    <row r="321" spans="1:2">
      <c r="A321" s="43"/>
      <c r="B321" s="43"/>
    </row>
    <row r="322" spans="1:2">
      <c r="A322" s="43"/>
      <c r="B322" s="43"/>
    </row>
    <row r="323" spans="1:2">
      <c r="A323" s="43"/>
      <c r="B323" s="43"/>
    </row>
    <row r="324" spans="1:2">
      <c r="A324" s="43"/>
      <c r="B324" s="43"/>
    </row>
    <row r="325" spans="1:2">
      <c r="A325" s="43"/>
      <c r="B325" s="43"/>
    </row>
    <row r="326" spans="1:2">
      <c r="A326" s="43"/>
      <c r="B326" s="43"/>
    </row>
    <row r="327" spans="1:2">
      <c r="A327" s="43"/>
      <c r="B327" s="43"/>
    </row>
    <row r="328" spans="1:2">
      <c r="A328" s="43"/>
      <c r="B328" s="43"/>
    </row>
    <row r="329" spans="1:2">
      <c r="A329" s="43"/>
      <c r="B329" s="43"/>
    </row>
    <row r="330" spans="1:2">
      <c r="A330" s="43"/>
      <c r="B330" s="43"/>
    </row>
    <row r="331" spans="1:2">
      <c r="A331" s="43"/>
      <c r="B331" s="43"/>
    </row>
    <row r="332" spans="1:2">
      <c r="A332" s="43"/>
      <c r="B332" s="43"/>
    </row>
    <row r="333" spans="1:2">
      <c r="A333" s="43"/>
      <c r="B333" s="43"/>
    </row>
    <row r="334" spans="1:2">
      <c r="A334" s="43"/>
      <c r="B334" s="43"/>
    </row>
    <row r="335" spans="1:2">
      <c r="A335" s="43"/>
      <c r="B335" s="43"/>
    </row>
    <row r="336" spans="1:2">
      <c r="A336" s="43"/>
      <c r="B336" s="43"/>
    </row>
    <row r="337" spans="1:2">
      <c r="A337" s="43"/>
      <c r="B337" s="43"/>
    </row>
    <row r="338" spans="1:2">
      <c r="A338" s="43"/>
      <c r="B338" s="43"/>
    </row>
    <row r="339" spans="1:2">
      <c r="A339" s="43"/>
      <c r="B339" s="43"/>
    </row>
    <row r="340" spans="1:2">
      <c r="A340" s="43"/>
      <c r="B340" s="43"/>
    </row>
    <row r="341" spans="1:2">
      <c r="A341" s="43"/>
      <c r="B341" s="43"/>
    </row>
    <row r="342" spans="1:2">
      <c r="A342" s="43"/>
      <c r="B342" s="43"/>
    </row>
    <row r="343" spans="1:2">
      <c r="A343" s="43"/>
      <c r="B343" s="43"/>
    </row>
    <row r="344" spans="1:2">
      <c r="A344" s="43"/>
      <c r="B344" s="43"/>
    </row>
    <row r="345" spans="1:2">
      <c r="A345" s="43"/>
      <c r="B345" s="43"/>
    </row>
    <row r="346" spans="1:2">
      <c r="A346" s="43"/>
      <c r="B346" s="43"/>
    </row>
    <row r="347" spans="1:2">
      <c r="A347" s="43"/>
      <c r="B347" s="43"/>
    </row>
    <row r="348" spans="1:2">
      <c r="A348" s="43"/>
      <c r="B348" s="43"/>
    </row>
    <row r="349" spans="1:2">
      <c r="A349" s="43"/>
      <c r="B349" s="43"/>
    </row>
    <row r="350" spans="1:2">
      <c r="A350" s="43"/>
      <c r="B350" s="43"/>
    </row>
    <row r="351" spans="1:2">
      <c r="A351" s="43"/>
      <c r="B351" s="43"/>
    </row>
    <row r="352" spans="1:2">
      <c r="A352" s="43"/>
      <c r="B352" s="43"/>
    </row>
    <row r="353" spans="1:2">
      <c r="A353" s="43"/>
      <c r="B353" s="43"/>
    </row>
    <row r="354" spans="1:2">
      <c r="A354" s="43"/>
      <c r="B354" s="43"/>
    </row>
    <row r="355" spans="1:2">
      <c r="A355" s="43"/>
      <c r="B355" s="43"/>
    </row>
    <row r="356" spans="1:2">
      <c r="A356" s="43"/>
      <c r="B356" s="43"/>
    </row>
    <row r="357" spans="1:2">
      <c r="A357" s="43"/>
      <c r="B357" s="43"/>
    </row>
    <row r="358" spans="1:2">
      <c r="A358" s="43"/>
      <c r="B358" s="43"/>
    </row>
    <row r="359" spans="1:2">
      <c r="A359" s="43"/>
      <c r="B359" s="43"/>
    </row>
    <row r="360" spans="1:2">
      <c r="A360" s="43"/>
      <c r="B360" s="43"/>
    </row>
    <row r="361" spans="1:2">
      <c r="A361" s="43"/>
      <c r="B361" s="43"/>
    </row>
    <row r="362" spans="1:2">
      <c r="A362" s="43"/>
      <c r="B362" s="43"/>
    </row>
    <row r="363" spans="1:2">
      <c r="A363" s="43"/>
      <c r="B363" s="43"/>
    </row>
    <row r="364" spans="1:2">
      <c r="A364" s="43"/>
      <c r="B364" s="43"/>
    </row>
    <row r="365" spans="1:2">
      <c r="A365" s="43"/>
      <c r="B365" s="43"/>
    </row>
    <row r="366" spans="1:2">
      <c r="A366" s="43"/>
      <c r="B366" s="43"/>
    </row>
    <row r="367" spans="1:2">
      <c r="A367" s="43"/>
      <c r="B367" s="43"/>
    </row>
    <row r="368" spans="1:2">
      <c r="A368" s="43"/>
      <c r="B368" s="43"/>
    </row>
    <row r="369" spans="1:2">
      <c r="A369" s="43"/>
      <c r="B369" s="43"/>
    </row>
    <row r="370" spans="1:2">
      <c r="A370" s="43"/>
      <c r="B370" s="43"/>
    </row>
    <row r="371" spans="1:2">
      <c r="A371" s="43"/>
      <c r="B371" s="43"/>
    </row>
    <row r="372" spans="1:2">
      <c r="A372" s="43"/>
      <c r="B372" s="43"/>
    </row>
    <row r="373" spans="1:2">
      <c r="A373" s="43"/>
      <c r="B373" s="43"/>
    </row>
    <row r="374" spans="1:2">
      <c r="A374" s="43"/>
      <c r="B374" s="43"/>
    </row>
    <row r="375" spans="1:2">
      <c r="A375" s="43"/>
      <c r="B375" s="43"/>
    </row>
    <row r="376" spans="1:2">
      <c r="A376" s="43"/>
      <c r="B376" s="43"/>
    </row>
    <row r="377" spans="1:2">
      <c r="A377" s="43"/>
      <c r="B377" s="43"/>
    </row>
    <row r="378" spans="1:2">
      <c r="A378" s="43"/>
      <c r="B378" s="43"/>
    </row>
    <row r="379" spans="1:2">
      <c r="A379" s="43"/>
      <c r="B379" s="43"/>
    </row>
    <row r="380" spans="1:2">
      <c r="A380" s="43"/>
      <c r="B380" s="43"/>
    </row>
    <row r="381" spans="1:2">
      <c r="A381" s="43"/>
      <c r="B381" s="43"/>
    </row>
    <row r="382" spans="1:2">
      <c r="A382" s="43"/>
      <c r="B382" s="43"/>
    </row>
    <row r="383" spans="1:2">
      <c r="A383" s="43"/>
      <c r="B383" s="43"/>
    </row>
    <row r="384" spans="1:2">
      <c r="A384" s="43"/>
      <c r="B384" s="43"/>
    </row>
    <row r="385" spans="1:2">
      <c r="A385" s="43"/>
      <c r="B385" s="43"/>
    </row>
    <row r="386" spans="1:2">
      <c r="A386" s="43"/>
      <c r="B386" s="43"/>
    </row>
    <row r="387" spans="1:2">
      <c r="A387" s="43"/>
      <c r="B387" s="43"/>
    </row>
    <row r="388" spans="1:2">
      <c r="A388" s="43"/>
      <c r="B388" s="43"/>
    </row>
  </sheetData>
  <phoneticPr fontId="36" type="noConversion"/>
  <hyperlinks>
    <hyperlink ref="A1" location="Copertina!A1" display="Vai alla Copertina"/>
    <hyperlink ref="B3" location="Posizione_Cursore_2007" display="Vedere maschera per Excel 2007 e seguenti"/>
  </hyperlinks>
  <pageMargins left="0.19685039370078741" right="0" top="0.98425196850393704" bottom="0.98425196850393704" header="0.51181102362204722" footer="0.51181102362204722"/>
  <pageSetup paperSize="9" scale="85" orientation="portrait" horizontalDpi="4294967293" verticalDpi="0" r:id="rId1"/>
  <headerFooter alignWithMargins="0">
    <oddHeader>&amp;RPag.: &amp;P di &amp;N</oddHeader>
    <oddFooter>&amp;L&amp;Z  &amp;F</oddFooter>
  </headerFooter>
  <drawing r:id="rId2"/>
</worksheet>
</file>

<file path=xl/worksheets/sheet48.xml><?xml version="1.0" encoding="utf-8"?>
<worksheet xmlns="http://schemas.openxmlformats.org/spreadsheetml/2006/main" xmlns:r="http://schemas.openxmlformats.org/officeDocument/2006/relationships">
  <sheetPr codeName="Foglio24"/>
  <dimension ref="A1:C65"/>
  <sheetViews>
    <sheetView showGridLines="0" showZeros="0" workbookViewId="0">
      <pane xSplit="1" ySplit="1" topLeftCell="B2" activePane="bottomRight" state="frozen"/>
      <selection activeCell="E44" sqref="E44"/>
      <selection pane="topRight" activeCell="E44" sqref="E44"/>
      <selection pane="bottomLeft" activeCell="E44" sqref="E44"/>
      <selection pane="bottomRight"/>
    </sheetView>
  </sheetViews>
  <sheetFormatPr defaultRowHeight="12.75"/>
  <cols>
    <col min="1" max="1" width="11.7109375" customWidth="1"/>
    <col min="2" max="2" width="98.42578125" customWidth="1"/>
  </cols>
  <sheetData>
    <row r="1" spans="1:2" ht="25.5">
      <c r="A1" s="4" t="s">
        <v>622</v>
      </c>
      <c r="B1" s="202" t="s">
        <v>941</v>
      </c>
    </row>
    <row r="3" spans="1:2">
      <c r="B3" s="203" t="s">
        <v>333</v>
      </c>
    </row>
    <row r="4" spans="1:2">
      <c r="B4" s="203" t="s">
        <v>168</v>
      </c>
    </row>
    <row r="5" spans="1:2">
      <c r="B5" s="203"/>
    </row>
    <row r="6" spans="1:2">
      <c r="B6" s="203"/>
    </row>
    <row r="7" spans="1:2">
      <c r="B7" s="203"/>
    </row>
    <row r="8" spans="1:2">
      <c r="B8" s="203"/>
    </row>
    <row r="9" spans="1:2">
      <c r="B9" s="203"/>
    </row>
    <row r="10" spans="1:2">
      <c r="B10" s="203"/>
    </row>
    <row r="11" spans="1:2">
      <c r="B11" s="203"/>
    </row>
    <row r="12" spans="1:2">
      <c r="B12" s="203"/>
    </row>
    <row r="13" spans="1:2">
      <c r="B13" s="203"/>
    </row>
    <row r="14" spans="1:2">
      <c r="B14" s="203"/>
    </row>
    <row r="15" spans="1:2">
      <c r="B15" s="203"/>
    </row>
    <row r="16" spans="1:2">
      <c r="B16" s="203"/>
    </row>
    <row r="17" spans="2:2">
      <c r="B17" s="203"/>
    </row>
    <row r="18" spans="2:2">
      <c r="B18" s="203"/>
    </row>
    <row r="19" spans="2:2">
      <c r="B19" s="203"/>
    </row>
    <row r="20" spans="2:2">
      <c r="B20" s="203"/>
    </row>
    <row r="21" spans="2:2">
      <c r="B21" s="203"/>
    </row>
    <row r="22" spans="2:2">
      <c r="B22" s="203"/>
    </row>
    <row r="23" spans="2:2">
      <c r="B23" s="203"/>
    </row>
    <row r="24" spans="2:2">
      <c r="B24" s="203"/>
    </row>
    <row r="25" spans="2:2">
      <c r="B25" s="203"/>
    </row>
    <row r="26" spans="2:2">
      <c r="B26" s="203"/>
    </row>
    <row r="27" spans="2:2">
      <c r="B27" s="203"/>
    </row>
    <row r="28" spans="2:2">
      <c r="B28" s="203"/>
    </row>
    <row r="29" spans="2:2">
      <c r="B29" s="203"/>
    </row>
    <row r="30" spans="2:2">
      <c r="B30" s="203"/>
    </row>
    <row r="31" spans="2:2">
      <c r="B31" s="203"/>
    </row>
    <row r="32" spans="2:2">
      <c r="B32" s="203"/>
    </row>
    <row r="33" spans="2:2">
      <c r="B33" s="203"/>
    </row>
    <row r="34" spans="2:2">
      <c r="B34" s="203"/>
    </row>
    <row r="35" spans="2:2">
      <c r="B35" s="203"/>
    </row>
    <row r="36" spans="2:2">
      <c r="B36" s="203" t="s">
        <v>942</v>
      </c>
    </row>
    <row r="37" spans="2:2">
      <c r="B37" s="203"/>
    </row>
    <row r="38" spans="2:2">
      <c r="B38" s="203" t="s">
        <v>169</v>
      </c>
    </row>
    <row r="39" spans="2:2">
      <c r="B39" s="203"/>
    </row>
    <row r="40" spans="2:2">
      <c r="B40" s="204" t="s">
        <v>170</v>
      </c>
    </row>
    <row r="41" spans="2:2">
      <c r="B41" s="204" t="s">
        <v>171</v>
      </c>
    </row>
    <row r="42" spans="2:2">
      <c r="B42" s="204" t="s">
        <v>172</v>
      </c>
    </row>
    <row r="43" spans="2:2">
      <c r="B43" s="204" t="s">
        <v>173</v>
      </c>
    </row>
    <row r="44" spans="2:2">
      <c r="B44" s="203" t="s">
        <v>163</v>
      </c>
    </row>
    <row r="45" spans="2:2">
      <c r="B45" s="203" t="s">
        <v>164</v>
      </c>
    </row>
    <row r="46" spans="2:2">
      <c r="B46" s="204" t="s">
        <v>174</v>
      </c>
    </row>
    <row r="47" spans="2:2">
      <c r="B47" s="204" t="s">
        <v>175</v>
      </c>
    </row>
    <row r="48" spans="2:2">
      <c r="B48" s="204" t="s">
        <v>328</v>
      </c>
    </row>
    <row r="49" spans="2:3">
      <c r="B49" s="204" t="s">
        <v>329</v>
      </c>
    </row>
    <row r="50" spans="2:3">
      <c r="B50" s="203" t="s">
        <v>330</v>
      </c>
    </row>
    <row r="51" spans="2:3">
      <c r="B51" s="43"/>
    </row>
    <row r="52" spans="2:3">
      <c r="B52" s="43" t="s">
        <v>165</v>
      </c>
    </row>
    <row r="53" spans="2:3">
      <c r="B53" s="203"/>
    </row>
    <row r="54" spans="2:3">
      <c r="B54" s="203" t="s">
        <v>166</v>
      </c>
    </row>
    <row r="55" spans="2:3">
      <c r="B55" s="203" t="s">
        <v>331</v>
      </c>
    </row>
    <row r="57" spans="2:3" ht="15.75">
      <c r="B57" s="150" t="s">
        <v>167</v>
      </c>
    </row>
    <row r="59" spans="2:3">
      <c r="B59" s="9"/>
    </row>
    <row r="60" spans="2:3">
      <c r="B60" s="9"/>
    </row>
    <row r="61" spans="2:3">
      <c r="B61" s="9"/>
    </row>
    <row r="62" spans="2:3">
      <c r="B62" s="80"/>
      <c r="C62" s="80"/>
    </row>
    <row r="63" spans="2:3">
      <c r="B63" s="9"/>
      <c r="C63" s="9"/>
    </row>
    <row r="64" spans="2:3">
      <c r="B64" s="9"/>
      <c r="C64" s="9"/>
    </row>
    <row r="65" spans="2:3">
      <c r="B65" s="9"/>
      <c r="C65" s="9"/>
    </row>
  </sheetData>
  <phoneticPr fontId="36" type="noConversion"/>
  <hyperlinks>
    <hyperlink ref="A1" location="Copertina!A1" display="Vai alla Copertina"/>
  </hyperlinks>
  <pageMargins left="0.19685039370078741" right="0" top="0.98425196850393704" bottom="0.98425196850393704" header="0.51181102362204722" footer="0.51181102362204722"/>
  <pageSetup paperSize="9" scale="80" orientation="portrait" horizontalDpi="4294967293" verticalDpi="0" r:id="rId1"/>
  <headerFooter alignWithMargins="0">
    <oddHeader>&amp;RPag.: &amp;P di &amp;N</oddHeader>
    <oddFooter>&amp;L&amp;Z  &amp;F</oddFooter>
  </headerFooter>
  <rowBreaks count="1" manualBreakCount="1">
    <brk id="56" max="16383" man="1"/>
  </rowBreaks>
  <drawing r:id="rId2"/>
</worksheet>
</file>

<file path=xl/worksheets/sheet49.xml><?xml version="1.0" encoding="utf-8"?>
<worksheet xmlns="http://schemas.openxmlformats.org/spreadsheetml/2006/main" xmlns:r="http://schemas.openxmlformats.org/officeDocument/2006/relationships">
  <sheetPr codeName="Foglio36"/>
  <dimension ref="A1:C53"/>
  <sheetViews>
    <sheetView showGridLines="0" workbookViewId="0">
      <pane xSplit="1" ySplit="1" topLeftCell="B2" activePane="bottomRight" state="frozen"/>
      <selection activeCell="E44" sqref="E44"/>
      <selection pane="topRight" activeCell="E44" sqref="E44"/>
      <selection pane="bottomLeft" activeCell="E44" sqref="E44"/>
      <selection pane="bottomRight" activeCell="E44" sqref="E44"/>
    </sheetView>
  </sheetViews>
  <sheetFormatPr defaultRowHeight="12.75"/>
  <cols>
    <col min="1" max="1" width="10.140625" customWidth="1"/>
    <col min="2" max="2" width="98.42578125" customWidth="1"/>
  </cols>
  <sheetData>
    <row r="1" spans="1:2" ht="26.25" thickBot="1">
      <c r="A1" s="4" t="s">
        <v>622</v>
      </c>
      <c r="B1" s="58" t="s">
        <v>576</v>
      </c>
    </row>
    <row r="3" spans="1:2" ht="15.75">
      <c r="B3" s="131" t="s">
        <v>853</v>
      </c>
    </row>
    <row r="5" spans="1:2">
      <c r="B5" s="178" t="s">
        <v>854</v>
      </c>
    </row>
    <row r="6" spans="1:2">
      <c r="B6" s="134"/>
    </row>
    <row r="7" spans="1:2">
      <c r="B7" s="134" t="s">
        <v>855</v>
      </c>
    </row>
    <row r="8" spans="1:2">
      <c r="B8" s="134" t="s">
        <v>860</v>
      </c>
    </row>
    <row r="9" spans="1:2">
      <c r="B9" s="134"/>
    </row>
    <row r="10" spans="1:2">
      <c r="B10" s="134" t="s">
        <v>861</v>
      </c>
    </row>
    <row r="11" spans="1:2">
      <c r="B11" s="134" t="s">
        <v>84</v>
      </c>
    </row>
    <row r="13" spans="1:2" ht="25.5">
      <c r="B13" s="61" t="s">
        <v>862</v>
      </c>
    </row>
    <row r="14" spans="1:2">
      <c r="B14" s="27"/>
    </row>
    <row r="15" spans="1:2">
      <c r="B15" s="27"/>
    </row>
    <row r="17" spans="2:2">
      <c r="B17" s="178" t="s">
        <v>856</v>
      </c>
    </row>
    <row r="19" spans="2:2">
      <c r="B19" t="s">
        <v>857</v>
      </c>
    </row>
    <row r="20" spans="2:2">
      <c r="B20" s="134"/>
    </row>
    <row r="21" spans="2:2">
      <c r="B21" s="134" t="s">
        <v>858</v>
      </c>
    </row>
    <row r="22" spans="2:2">
      <c r="B22" s="134" t="s">
        <v>863</v>
      </c>
    </row>
    <row r="23" spans="2:2">
      <c r="B23" s="134" t="s">
        <v>864</v>
      </c>
    </row>
    <row r="24" spans="2:2">
      <c r="B24" s="134" t="s">
        <v>865</v>
      </c>
    </row>
    <row r="25" spans="2:2">
      <c r="B25" s="179"/>
    </row>
    <row r="26" spans="2:2" ht="25.5">
      <c r="B26" s="138" t="s">
        <v>1036</v>
      </c>
    </row>
    <row r="29" spans="2:2">
      <c r="B29" s="153" t="s">
        <v>859</v>
      </c>
    </row>
    <row r="47" spans="2:2">
      <c r="B47" s="9"/>
    </row>
    <row r="48" spans="2:2">
      <c r="B48" s="9"/>
    </row>
    <row r="49" spans="2:3">
      <c r="B49" s="9"/>
    </row>
    <row r="50" spans="2:3">
      <c r="B50" s="80"/>
      <c r="C50" s="80"/>
    </row>
    <row r="51" spans="2:3">
      <c r="B51" s="9"/>
      <c r="C51" s="9"/>
    </row>
    <row r="52" spans="2:3">
      <c r="B52" s="9"/>
      <c r="C52" s="9"/>
    </row>
    <row r="53" spans="2:3">
      <c r="B53" s="9"/>
      <c r="C53" s="9"/>
    </row>
  </sheetData>
  <phoneticPr fontId="36" type="noConversion"/>
  <hyperlinks>
    <hyperlink ref="A1" location="Copertina!A1" display="Vai alla Copertina"/>
    <hyperlink ref="B29" location="Esercizio_2013!A1" display="Andare ad un piccolo DataBase per effettuare delle prove"/>
  </hyperlinks>
  <pageMargins left="0.19685039370078741" right="0" top="0.98425196850393704" bottom="0.98425196850393704" header="0.51181102362204722" footer="0.51181102362204722"/>
  <pageSetup paperSize="9" scale="90" orientation="portrait" horizontalDpi="4294967293" verticalDpi="0" r:id="rId1"/>
  <headerFooter alignWithMargins="0">
    <oddHeader>&amp;RPag.: &amp;P di &amp;N</oddHeader>
    <oddFooter>&amp;L&amp;Z  &amp;F</oddFooter>
  </headerFooter>
  <drawing r:id="rId2"/>
</worksheet>
</file>

<file path=xl/worksheets/sheet5.xml><?xml version="1.0" encoding="utf-8"?>
<worksheet xmlns="http://schemas.openxmlformats.org/spreadsheetml/2006/main" xmlns:r="http://schemas.openxmlformats.org/officeDocument/2006/relationships">
  <sheetPr codeName="Foglio33"/>
  <dimension ref="A1:C43"/>
  <sheetViews>
    <sheetView showGridLines="0" workbookViewId="0">
      <pane xSplit="1" ySplit="1" topLeftCell="B2" activePane="bottomRight" state="frozen"/>
      <selection activeCell="E44" sqref="E44"/>
      <selection pane="topRight" activeCell="E44" sqref="E44"/>
      <selection pane="bottomLeft" activeCell="E44" sqref="E44"/>
      <selection pane="bottomRight" activeCell="B19" sqref="B19"/>
    </sheetView>
  </sheetViews>
  <sheetFormatPr defaultRowHeight="12.75"/>
  <cols>
    <col min="1" max="1" width="8.85546875" bestFit="1" customWidth="1"/>
    <col min="2" max="2" width="98.42578125" customWidth="1"/>
  </cols>
  <sheetData>
    <row r="1" spans="1:2" ht="26.25" thickBot="1">
      <c r="A1" s="57" t="s">
        <v>622</v>
      </c>
      <c r="B1" s="58" t="s">
        <v>1046</v>
      </c>
    </row>
    <row r="3" spans="1:2" ht="15.75">
      <c r="B3" s="131" t="s">
        <v>1047</v>
      </c>
    </row>
    <row r="5" spans="1:2" ht="51">
      <c r="B5" s="9" t="s">
        <v>80</v>
      </c>
    </row>
    <row r="6" spans="1:2">
      <c r="B6" s="134"/>
    </row>
    <row r="7" spans="1:2">
      <c r="B7" s="179" t="s">
        <v>1048</v>
      </c>
    </row>
    <row r="8" spans="1:2">
      <c r="B8" s="179" t="s">
        <v>1049</v>
      </c>
    </row>
    <row r="10" spans="1:2" ht="25.5">
      <c r="B10" s="9" t="s">
        <v>1050</v>
      </c>
    </row>
    <row r="12" spans="1:2" ht="25.5">
      <c r="B12" s="9" t="s">
        <v>76</v>
      </c>
    </row>
    <row r="15" spans="1:2" ht="25.5">
      <c r="B15" s="9" t="s">
        <v>78</v>
      </c>
    </row>
    <row r="16" spans="1:2">
      <c r="B16" s="9" t="s">
        <v>77</v>
      </c>
    </row>
    <row r="17" spans="2:2" ht="25.5">
      <c r="B17" s="9" t="s">
        <v>79</v>
      </c>
    </row>
    <row r="19" spans="2:2">
      <c r="B19" s="180" t="s">
        <v>859</v>
      </c>
    </row>
    <row r="37" spans="2:3">
      <c r="B37" s="9"/>
    </row>
    <row r="38" spans="2:3">
      <c r="B38" s="9"/>
    </row>
    <row r="39" spans="2:3">
      <c r="B39" s="9"/>
    </row>
    <row r="40" spans="2:3">
      <c r="B40" s="80"/>
      <c r="C40" s="80"/>
    </row>
    <row r="41" spans="2:3">
      <c r="B41" s="9"/>
      <c r="C41" s="9"/>
    </row>
    <row r="42" spans="2:3">
      <c r="B42" s="9"/>
      <c r="C42" s="9"/>
    </row>
    <row r="43" spans="2:3">
      <c r="B43" s="9"/>
      <c r="C43" s="9"/>
    </row>
  </sheetData>
  <phoneticPr fontId="36" type="noConversion"/>
  <hyperlinks>
    <hyperlink ref="A1" location="Copertina!A1" display="Vai alla Copertina"/>
    <hyperlink ref="B19" location="Tabelle!A1" display="#Tabelle!A1"/>
  </hyperlinks>
  <pageMargins left="0.19685039370078741" right="0" top="0.98425196850393704" bottom="0.98425196850393704" header="0.51181102362204722" footer="0.51181102362204722"/>
  <pageSetup paperSize="9" scale="90" orientation="portrait" horizontalDpi="4294967293" verticalDpi="0" r:id="rId1"/>
  <headerFooter alignWithMargins="0">
    <oddHeader>&amp;RPag.: &amp;P di &amp;N</oddHeader>
    <oddFooter>&amp;L&amp;Z  &amp;F</oddFooter>
  </headerFooter>
  <drawing r:id="rId2"/>
</worksheet>
</file>

<file path=xl/worksheets/sheet50.xml><?xml version="1.0" encoding="utf-8"?>
<worksheet xmlns="http://schemas.openxmlformats.org/spreadsheetml/2006/main" xmlns:r="http://schemas.openxmlformats.org/officeDocument/2006/relationships">
  <sheetPr codeName="Foglio49"/>
  <dimension ref="A1:DI24"/>
  <sheetViews>
    <sheetView showGridLines="0" showZeros="0" workbookViewId="0">
      <pane xSplit="1" ySplit="7" topLeftCell="B8" activePane="bottomRight" state="frozen"/>
      <selection activeCell="E44" sqref="E44"/>
      <selection pane="topRight" activeCell="E44" sqref="E44"/>
      <selection pane="bottomLeft" activeCell="E44" sqref="E44"/>
      <selection pane="bottomRight" activeCell="E44" sqref="E44"/>
    </sheetView>
  </sheetViews>
  <sheetFormatPr defaultRowHeight="12.75" outlineLevelRow="1"/>
  <cols>
    <col min="1" max="1" width="18.140625" customWidth="1"/>
    <col min="2" max="21" width="3.7109375" customWidth="1"/>
    <col min="22" max="22" width="3.28515625" bestFit="1" customWidth="1"/>
    <col min="23" max="23" width="3.28515625" customWidth="1"/>
    <col min="24" max="113" width="3.28515625" bestFit="1" customWidth="1"/>
  </cols>
  <sheetData>
    <row r="1" spans="1:113" ht="39" thickBot="1">
      <c r="A1" s="4" t="s">
        <v>753</v>
      </c>
      <c r="B1" s="235">
        <v>2</v>
      </c>
      <c r="C1" s="235">
        <f t="shared" ref="C1:P1" si="0">B1+1</f>
        <v>3</v>
      </c>
      <c r="D1" s="235">
        <f t="shared" si="0"/>
        <v>4</v>
      </c>
      <c r="E1" s="235">
        <f t="shared" si="0"/>
        <v>5</v>
      </c>
      <c r="F1" s="235">
        <f t="shared" si="0"/>
        <v>6</v>
      </c>
      <c r="G1" s="235">
        <f t="shared" si="0"/>
        <v>7</v>
      </c>
      <c r="H1" s="235">
        <f t="shared" si="0"/>
        <v>8</v>
      </c>
      <c r="I1" s="235">
        <f t="shared" si="0"/>
        <v>9</v>
      </c>
      <c r="J1" s="235">
        <f t="shared" si="0"/>
        <v>10</v>
      </c>
      <c r="K1" s="235">
        <f t="shared" si="0"/>
        <v>11</v>
      </c>
      <c r="L1" s="235">
        <f t="shared" si="0"/>
        <v>12</v>
      </c>
      <c r="M1" s="235">
        <f t="shared" si="0"/>
        <v>13</v>
      </c>
      <c r="N1" s="235">
        <f t="shared" si="0"/>
        <v>14</v>
      </c>
      <c r="O1" s="235">
        <f t="shared" si="0"/>
        <v>15</v>
      </c>
      <c r="P1" s="235">
        <f t="shared" si="0"/>
        <v>16</v>
      </c>
      <c r="Q1" s="235">
        <f>P1+1</f>
        <v>17</v>
      </c>
      <c r="R1" s="235">
        <f>Q1+1</f>
        <v>18</v>
      </c>
      <c r="S1" s="235">
        <f>R1+1</f>
        <v>19</v>
      </c>
      <c r="T1" s="235">
        <f>S1+1</f>
        <v>20</v>
      </c>
      <c r="U1" s="235">
        <f>T1+1</f>
        <v>21</v>
      </c>
    </row>
    <row r="2" spans="1:113">
      <c r="A2" s="31" t="s">
        <v>799</v>
      </c>
      <c r="B2" s="213">
        <f>B10</f>
        <v>41330</v>
      </c>
      <c r="C2" s="214"/>
      <c r="D2" s="214"/>
      <c r="E2" s="214"/>
      <c r="F2" s="215"/>
      <c r="G2" s="236">
        <f>G10</f>
        <v>41334</v>
      </c>
      <c r="H2" s="214"/>
      <c r="I2" s="214"/>
      <c r="J2" s="214"/>
      <c r="K2" s="215"/>
      <c r="L2" s="236">
        <f>L10</f>
        <v>41348</v>
      </c>
      <c r="M2" s="214"/>
      <c r="N2" s="214"/>
      <c r="O2" s="214"/>
      <c r="P2" s="215"/>
      <c r="Q2" s="236">
        <f>Q10</f>
        <v>41358</v>
      </c>
      <c r="R2" s="214"/>
      <c r="S2" s="214"/>
      <c r="T2" s="214"/>
      <c r="U2" s="215"/>
    </row>
    <row r="3" spans="1:113">
      <c r="A3" s="240" t="s">
        <v>801</v>
      </c>
      <c r="B3" s="211">
        <v>1</v>
      </c>
      <c r="C3" s="211">
        <v>2</v>
      </c>
      <c r="D3" s="211">
        <v>3</v>
      </c>
      <c r="E3" s="211">
        <v>4</v>
      </c>
      <c r="F3" s="217">
        <v>5</v>
      </c>
      <c r="G3" s="216"/>
      <c r="H3" s="211"/>
      <c r="I3" s="211"/>
      <c r="J3" s="211"/>
      <c r="K3" s="217"/>
      <c r="L3" s="216"/>
      <c r="M3" s="211"/>
      <c r="N3" s="211"/>
      <c r="O3" s="211"/>
      <c r="P3" s="217"/>
      <c r="Q3" s="216"/>
      <c r="R3" s="211"/>
      <c r="S3" s="211"/>
      <c r="T3" s="211"/>
      <c r="U3" s="217"/>
    </row>
    <row r="4" spans="1:113">
      <c r="A4" s="218" t="str">
        <f>"Estratti di "&amp;A3</f>
        <v>Estratti di BA</v>
      </c>
      <c r="B4" s="3">
        <f t="shared" ref="B4:P4" si="1">VLOOKUP($A3,TabellaLottoEstrazioni,B1,FALSE)</f>
        <v>1</v>
      </c>
      <c r="C4" s="3">
        <f t="shared" si="1"/>
        <v>2</v>
      </c>
      <c r="D4" s="3">
        <f t="shared" si="1"/>
        <v>3</v>
      </c>
      <c r="E4" s="3">
        <f t="shared" si="1"/>
        <v>4</v>
      </c>
      <c r="F4" s="105">
        <f t="shared" si="1"/>
        <v>5</v>
      </c>
      <c r="G4" s="237">
        <f t="shared" si="1"/>
        <v>0</v>
      </c>
      <c r="H4" s="3">
        <f t="shared" si="1"/>
        <v>0</v>
      </c>
      <c r="I4" s="3">
        <f t="shared" si="1"/>
        <v>0</v>
      </c>
      <c r="J4" s="3">
        <f t="shared" si="1"/>
        <v>0</v>
      </c>
      <c r="K4" s="105">
        <f t="shared" si="1"/>
        <v>0</v>
      </c>
      <c r="L4" s="237">
        <f t="shared" si="1"/>
        <v>0</v>
      </c>
      <c r="M4" s="3">
        <f t="shared" si="1"/>
        <v>0</v>
      </c>
      <c r="N4" s="3">
        <f t="shared" si="1"/>
        <v>0</v>
      </c>
      <c r="O4" s="3">
        <f t="shared" si="1"/>
        <v>0</v>
      </c>
      <c r="P4" s="105">
        <f t="shared" si="1"/>
        <v>0</v>
      </c>
      <c r="Q4" s="237">
        <f>VLOOKUP($A3,TabellaLottoEstrazioni,Q1,FALSE)</f>
        <v>0</v>
      </c>
      <c r="R4" s="3">
        <f>VLOOKUP($A3,TabellaLottoEstrazioni,R1,FALSE)</f>
        <v>0</v>
      </c>
      <c r="S4" s="3">
        <f>VLOOKUP($A3,TabellaLottoEstrazioni,S1,FALSE)</f>
        <v>0</v>
      </c>
      <c r="T4" s="3">
        <f>VLOOKUP($A3,TabellaLottoEstrazioni,T1,FALSE)</f>
        <v>0</v>
      </c>
      <c r="U4" s="105">
        <f>VLOOKUP($A3,TabellaLottoEstrazioni,U1,FALSE)</f>
        <v>0</v>
      </c>
    </row>
    <row r="5" spans="1:113" hidden="1" outlineLevel="1">
      <c r="A5" s="218"/>
      <c r="B5" s="3">
        <f t="shared" ref="B5:U5" si="2">IF(B3=B4,1,0)</f>
        <v>1</v>
      </c>
      <c r="C5" s="3">
        <f t="shared" si="2"/>
        <v>1</v>
      </c>
      <c r="D5" s="3">
        <f t="shared" si="2"/>
        <v>1</v>
      </c>
      <c r="E5" s="3">
        <f t="shared" si="2"/>
        <v>1</v>
      </c>
      <c r="F5" s="105">
        <f t="shared" si="2"/>
        <v>1</v>
      </c>
      <c r="G5" s="237">
        <f t="shared" si="2"/>
        <v>1</v>
      </c>
      <c r="H5" s="3">
        <f t="shared" si="2"/>
        <v>1</v>
      </c>
      <c r="I5" s="3">
        <f t="shared" si="2"/>
        <v>1</v>
      </c>
      <c r="J5" s="3">
        <f t="shared" si="2"/>
        <v>1</v>
      </c>
      <c r="K5" s="105">
        <f t="shared" si="2"/>
        <v>1</v>
      </c>
      <c r="L5" s="237">
        <f t="shared" si="2"/>
        <v>1</v>
      </c>
      <c r="M5" s="3">
        <f t="shared" si="2"/>
        <v>1</v>
      </c>
      <c r="N5" s="3">
        <f t="shared" si="2"/>
        <v>1</v>
      </c>
      <c r="O5" s="3">
        <f t="shared" si="2"/>
        <v>1</v>
      </c>
      <c r="P5" s="105">
        <f t="shared" si="2"/>
        <v>1</v>
      </c>
      <c r="Q5" s="237">
        <f t="shared" si="2"/>
        <v>1</v>
      </c>
      <c r="R5" s="3">
        <f t="shared" si="2"/>
        <v>1</v>
      </c>
      <c r="S5" s="3">
        <f t="shared" si="2"/>
        <v>1</v>
      </c>
      <c r="T5" s="3">
        <f t="shared" si="2"/>
        <v>1</v>
      </c>
      <c r="U5" s="105">
        <f t="shared" si="2"/>
        <v>1</v>
      </c>
      <c r="Y5" s="210"/>
      <c r="Z5" s="210"/>
      <c r="AA5" s="210"/>
      <c r="AB5" s="210"/>
      <c r="AC5" s="210"/>
    </row>
    <row r="6" spans="1:113" hidden="1" outlineLevel="1">
      <c r="A6" s="218"/>
      <c r="B6" s="212">
        <f>COUNTIF(B5:F5,1)</f>
        <v>5</v>
      </c>
      <c r="C6" s="29"/>
      <c r="D6" s="29"/>
      <c r="E6" s="29"/>
      <c r="F6" s="219"/>
      <c r="G6" s="238">
        <f>COUNTIF(G5:K5,1)</f>
        <v>5</v>
      </c>
      <c r="H6" s="29"/>
      <c r="I6" s="29"/>
      <c r="J6" s="29"/>
      <c r="K6" s="219"/>
      <c r="L6" s="238">
        <f>COUNTIF(L5:P5,1)</f>
        <v>5</v>
      </c>
      <c r="M6" s="29"/>
      <c r="N6" s="29"/>
      <c r="O6" s="29"/>
      <c r="P6" s="219"/>
      <c r="Q6" s="238">
        <f>COUNTIF(Q5:U5,1)</f>
        <v>5</v>
      </c>
      <c r="R6" s="29"/>
      <c r="S6" s="29"/>
      <c r="T6" s="29"/>
      <c r="U6" s="219"/>
      <c r="Y6" s="210"/>
      <c r="Z6" s="210"/>
      <c r="AA6" s="210"/>
      <c r="AB6" s="210"/>
      <c r="AC6" s="210"/>
    </row>
    <row r="7" spans="1:113" ht="13.5" collapsed="1" thickBot="1">
      <c r="A7" s="35"/>
      <c r="B7" s="220" t="str">
        <f>IF(B6=0,"",IF(B6="","",IF(B6=" ","",LOOKUP(B6,TabellaLotto))))</f>
        <v>Ho fatto CINQUINA</v>
      </c>
      <c r="C7" s="221"/>
      <c r="D7" s="221"/>
      <c r="E7" s="221"/>
      <c r="F7" s="222"/>
      <c r="G7" s="239" t="str">
        <f>IF(G6=0,"",IF(G6="","",IF(G6=" ","",LOOKUP(G6,TabellaLotto))))</f>
        <v>Ho fatto CINQUINA</v>
      </c>
      <c r="H7" s="221"/>
      <c r="I7" s="221"/>
      <c r="J7" s="221"/>
      <c r="K7" s="222"/>
      <c r="L7" s="239" t="str">
        <f>IF(L6=0,"",IF(L6="","",IF(L6=" ","",LOOKUP(L6,TabellaLotto))))</f>
        <v>Ho fatto CINQUINA</v>
      </c>
      <c r="M7" s="221"/>
      <c r="N7" s="221"/>
      <c r="O7" s="221"/>
      <c r="P7" s="222"/>
      <c r="Q7" s="239" t="str">
        <f>IF(Q6=0,"",IF(Q6="","",IF(Q6=" ","",LOOKUP(Q6,TabellaLotto))))</f>
        <v>Ho fatto CINQUINA</v>
      </c>
      <c r="R7" s="221"/>
      <c r="S7" s="221"/>
      <c r="T7" s="221"/>
      <c r="U7" s="222"/>
    </row>
    <row r="9" spans="1:113" ht="13.5" thickBot="1">
      <c r="X9" t="s">
        <v>755</v>
      </c>
    </row>
    <row r="10" spans="1:113" ht="77.25">
      <c r="A10" s="227" t="s">
        <v>800</v>
      </c>
      <c r="B10" s="228">
        <v>41330</v>
      </c>
      <c r="C10" s="229">
        <f>B10</f>
        <v>41330</v>
      </c>
      <c r="D10" s="229">
        <f>B10</f>
        <v>41330</v>
      </c>
      <c r="E10" s="229">
        <f>B10</f>
        <v>41330</v>
      </c>
      <c r="F10" s="230">
        <f>B10</f>
        <v>41330</v>
      </c>
      <c r="G10" s="228">
        <v>41334</v>
      </c>
      <c r="H10" s="229">
        <f>G10</f>
        <v>41334</v>
      </c>
      <c r="I10" s="229">
        <f>G10</f>
        <v>41334</v>
      </c>
      <c r="J10" s="229">
        <f>G10</f>
        <v>41334</v>
      </c>
      <c r="K10" s="230">
        <f>G10</f>
        <v>41334</v>
      </c>
      <c r="L10" s="228">
        <v>41348</v>
      </c>
      <c r="M10" s="229">
        <f>L10</f>
        <v>41348</v>
      </c>
      <c r="N10" s="229">
        <f>L10</f>
        <v>41348</v>
      </c>
      <c r="O10" s="229">
        <f>L10</f>
        <v>41348</v>
      </c>
      <c r="P10" s="230">
        <f>L10</f>
        <v>41348</v>
      </c>
      <c r="Q10" s="228">
        <v>41358</v>
      </c>
      <c r="R10" s="229">
        <f>Q10</f>
        <v>41358</v>
      </c>
      <c r="S10" s="229">
        <f>Q10</f>
        <v>41358</v>
      </c>
      <c r="T10" s="229">
        <f>Q10</f>
        <v>41358</v>
      </c>
      <c r="U10" s="230">
        <f>Q10</f>
        <v>41358</v>
      </c>
      <c r="V10" s="234" t="s">
        <v>807</v>
      </c>
      <c r="X10" s="211">
        <v>1</v>
      </c>
      <c r="Y10" s="226">
        <f>X10+1</f>
        <v>2</v>
      </c>
      <c r="Z10" s="226">
        <f>Y10+1</f>
        <v>3</v>
      </c>
      <c r="AA10" s="226">
        <f t="shared" ref="AA10:AT10" si="3">Z10+1</f>
        <v>4</v>
      </c>
      <c r="AB10" s="226">
        <f t="shared" si="3"/>
        <v>5</v>
      </c>
      <c r="AC10" s="226">
        <f t="shared" si="3"/>
        <v>6</v>
      </c>
      <c r="AD10" s="226">
        <f t="shared" si="3"/>
        <v>7</v>
      </c>
      <c r="AE10" s="226">
        <f t="shared" si="3"/>
        <v>8</v>
      </c>
      <c r="AF10" s="226">
        <f t="shared" si="3"/>
        <v>9</v>
      </c>
      <c r="AG10" s="226">
        <f t="shared" si="3"/>
        <v>10</v>
      </c>
      <c r="AH10" s="226">
        <f t="shared" si="3"/>
        <v>11</v>
      </c>
      <c r="AI10" s="226">
        <f t="shared" si="3"/>
        <v>12</v>
      </c>
      <c r="AJ10" s="226">
        <f t="shared" si="3"/>
        <v>13</v>
      </c>
      <c r="AK10" s="226">
        <f t="shared" si="3"/>
        <v>14</v>
      </c>
      <c r="AL10" s="226">
        <f t="shared" si="3"/>
        <v>15</v>
      </c>
      <c r="AM10" s="226">
        <f t="shared" si="3"/>
        <v>16</v>
      </c>
      <c r="AN10" s="226">
        <f t="shared" si="3"/>
        <v>17</v>
      </c>
      <c r="AO10" s="226">
        <f t="shared" si="3"/>
        <v>18</v>
      </c>
      <c r="AP10" s="226">
        <f t="shared" si="3"/>
        <v>19</v>
      </c>
      <c r="AQ10" s="226">
        <f t="shared" si="3"/>
        <v>20</v>
      </c>
      <c r="AR10" s="226">
        <f t="shared" si="3"/>
        <v>21</v>
      </c>
      <c r="AS10" s="226">
        <f t="shared" si="3"/>
        <v>22</v>
      </c>
      <c r="AT10" s="226">
        <f t="shared" si="3"/>
        <v>23</v>
      </c>
      <c r="AU10" s="226">
        <f>AT10+1</f>
        <v>24</v>
      </c>
      <c r="AV10" s="226">
        <f>AU10+1</f>
        <v>25</v>
      </c>
      <c r="AW10" s="226">
        <f>AV10+1</f>
        <v>26</v>
      </c>
      <c r="AX10" s="226">
        <f t="shared" ref="AX10:BQ10" si="4">AW10+1</f>
        <v>27</v>
      </c>
      <c r="AY10" s="226">
        <f t="shared" si="4"/>
        <v>28</v>
      </c>
      <c r="AZ10" s="226">
        <f t="shared" si="4"/>
        <v>29</v>
      </c>
      <c r="BA10" s="226">
        <f t="shared" si="4"/>
        <v>30</v>
      </c>
      <c r="BB10" s="226">
        <f t="shared" si="4"/>
        <v>31</v>
      </c>
      <c r="BC10" s="226">
        <f t="shared" si="4"/>
        <v>32</v>
      </c>
      <c r="BD10" s="226">
        <f t="shared" si="4"/>
        <v>33</v>
      </c>
      <c r="BE10" s="226">
        <f t="shared" si="4"/>
        <v>34</v>
      </c>
      <c r="BF10" s="226">
        <f t="shared" si="4"/>
        <v>35</v>
      </c>
      <c r="BG10" s="226">
        <f t="shared" si="4"/>
        <v>36</v>
      </c>
      <c r="BH10" s="226">
        <f t="shared" si="4"/>
        <v>37</v>
      </c>
      <c r="BI10" s="226">
        <f t="shared" si="4"/>
        <v>38</v>
      </c>
      <c r="BJ10" s="226">
        <f t="shared" si="4"/>
        <v>39</v>
      </c>
      <c r="BK10" s="226">
        <f t="shared" si="4"/>
        <v>40</v>
      </c>
      <c r="BL10" s="226">
        <f t="shared" si="4"/>
        <v>41</v>
      </c>
      <c r="BM10" s="226">
        <f t="shared" si="4"/>
        <v>42</v>
      </c>
      <c r="BN10" s="226">
        <f t="shared" si="4"/>
        <v>43</v>
      </c>
      <c r="BO10" s="226">
        <f t="shared" si="4"/>
        <v>44</v>
      </c>
      <c r="BP10" s="226">
        <f t="shared" si="4"/>
        <v>45</v>
      </c>
      <c r="BQ10" s="226">
        <f t="shared" si="4"/>
        <v>46</v>
      </c>
      <c r="BR10" s="226">
        <f>BQ10+1</f>
        <v>47</v>
      </c>
      <c r="BS10" s="226">
        <f>BR10+1</f>
        <v>48</v>
      </c>
      <c r="BT10" s="226">
        <f>BS10+1</f>
        <v>49</v>
      </c>
      <c r="BU10" s="226">
        <f t="shared" ref="BU10:CN10" si="5">BT10+1</f>
        <v>50</v>
      </c>
      <c r="BV10" s="226">
        <f t="shared" si="5"/>
        <v>51</v>
      </c>
      <c r="BW10" s="226">
        <f t="shared" si="5"/>
        <v>52</v>
      </c>
      <c r="BX10" s="226">
        <f t="shared" si="5"/>
        <v>53</v>
      </c>
      <c r="BY10" s="226">
        <f t="shared" si="5"/>
        <v>54</v>
      </c>
      <c r="BZ10" s="226">
        <f t="shared" si="5"/>
        <v>55</v>
      </c>
      <c r="CA10" s="226">
        <f t="shared" si="5"/>
        <v>56</v>
      </c>
      <c r="CB10" s="226">
        <f t="shared" si="5"/>
        <v>57</v>
      </c>
      <c r="CC10" s="226">
        <f t="shared" si="5"/>
        <v>58</v>
      </c>
      <c r="CD10" s="226">
        <f t="shared" si="5"/>
        <v>59</v>
      </c>
      <c r="CE10" s="226">
        <f t="shared" si="5"/>
        <v>60</v>
      </c>
      <c r="CF10" s="226">
        <f t="shared" si="5"/>
        <v>61</v>
      </c>
      <c r="CG10" s="226">
        <f t="shared" si="5"/>
        <v>62</v>
      </c>
      <c r="CH10" s="226">
        <f t="shared" si="5"/>
        <v>63</v>
      </c>
      <c r="CI10" s="226">
        <f t="shared" si="5"/>
        <v>64</v>
      </c>
      <c r="CJ10" s="226">
        <f t="shared" si="5"/>
        <v>65</v>
      </c>
      <c r="CK10" s="226">
        <f t="shared" si="5"/>
        <v>66</v>
      </c>
      <c r="CL10" s="226">
        <f t="shared" si="5"/>
        <v>67</v>
      </c>
      <c r="CM10" s="226">
        <f t="shared" si="5"/>
        <v>68</v>
      </c>
      <c r="CN10" s="226">
        <f t="shared" si="5"/>
        <v>69</v>
      </c>
      <c r="CO10" s="226">
        <f>CN10+1</f>
        <v>70</v>
      </c>
      <c r="CP10" s="226">
        <f>CO10+1</f>
        <v>71</v>
      </c>
      <c r="CQ10" s="226">
        <f>CP10+1</f>
        <v>72</v>
      </c>
      <c r="CR10" s="226">
        <f t="shared" ref="CR10:DI10" si="6">CQ10+1</f>
        <v>73</v>
      </c>
      <c r="CS10" s="226">
        <f t="shared" si="6"/>
        <v>74</v>
      </c>
      <c r="CT10" s="226">
        <f t="shared" si="6"/>
        <v>75</v>
      </c>
      <c r="CU10" s="226">
        <f t="shared" si="6"/>
        <v>76</v>
      </c>
      <c r="CV10" s="226">
        <f t="shared" si="6"/>
        <v>77</v>
      </c>
      <c r="CW10" s="226">
        <f t="shared" si="6"/>
        <v>78</v>
      </c>
      <c r="CX10" s="226">
        <f t="shared" si="6"/>
        <v>79</v>
      </c>
      <c r="CY10" s="226">
        <f t="shared" si="6"/>
        <v>80</v>
      </c>
      <c r="CZ10" s="226">
        <f t="shared" si="6"/>
        <v>81</v>
      </c>
      <c r="DA10" s="226">
        <f t="shared" si="6"/>
        <v>82</v>
      </c>
      <c r="DB10" s="226">
        <f t="shared" si="6"/>
        <v>83</v>
      </c>
      <c r="DC10" s="226">
        <f t="shared" si="6"/>
        <v>84</v>
      </c>
      <c r="DD10" s="226">
        <f t="shared" si="6"/>
        <v>85</v>
      </c>
      <c r="DE10" s="226">
        <f t="shared" si="6"/>
        <v>86</v>
      </c>
      <c r="DF10" s="226">
        <f t="shared" si="6"/>
        <v>87</v>
      </c>
      <c r="DG10" s="226">
        <f t="shared" si="6"/>
        <v>88</v>
      </c>
      <c r="DH10" s="226">
        <f t="shared" si="6"/>
        <v>89</v>
      </c>
      <c r="DI10" s="226">
        <f t="shared" si="6"/>
        <v>90</v>
      </c>
    </row>
    <row r="11" spans="1:113">
      <c r="A11" s="124" t="s">
        <v>801</v>
      </c>
      <c r="B11" s="216">
        <v>1</v>
      </c>
      <c r="C11" s="211">
        <v>2</v>
      </c>
      <c r="D11" s="211">
        <v>3</v>
      </c>
      <c r="E11" s="211">
        <v>4</v>
      </c>
      <c r="F11" s="217">
        <v>5</v>
      </c>
      <c r="G11" s="216"/>
      <c r="H11" s="211"/>
      <c r="I11" s="211"/>
      <c r="J11" s="211"/>
      <c r="K11" s="217"/>
      <c r="L11" s="216"/>
      <c r="M11" s="211"/>
      <c r="N11" s="211"/>
      <c r="O11" s="211"/>
      <c r="P11" s="217"/>
      <c r="Q11" s="216"/>
      <c r="R11" s="211"/>
      <c r="S11" s="211"/>
      <c r="T11" s="211"/>
      <c r="U11" s="217"/>
      <c r="V11" s="126"/>
      <c r="X11" s="3">
        <f t="shared" ref="X11:AG13" si="7">COUNTIF($B11:$V11,X$10)</f>
        <v>1</v>
      </c>
      <c r="Y11" s="3">
        <f t="shared" si="7"/>
        <v>1</v>
      </c>
      <c r="Z11" s="3">
        <f t="shared" si="7"/>
        <v>1</v>
      </c>
      <c r="AA11" s="3">
        <f t="shared" si="7"/>
        <v>1</v>
      </c>
      <c r="AB11" s="3">
        <f t="shared" si="7"/>
        <v>1</v>
      </c>
      <c r="AC11" s="3">
        <f t="shared" si="7"/>
        <v>0</v>
      </c>
      <c r="AD11" s="3">
        <f t="shared" si="7"/>
        <v>0</v>
      </c>
      <c r="AE11" s="3">
        <f t="shared" si="7"/>
        <v>0</v>
      </c>
      <c r="AF11" s="3">
        <f t="shared" si="7"/>
        <v>0</v>
      </c>
      <c r="AG11" s="3">
        <f t="shared" si="7"/>
        <v>0</v>
      </c>
      <c r="AH11" s="3">
        <f t="shared" ref="AH11:AQ13" si="8">COUNTIF($B11:$V11,AH$10)</f>
        <v>0</v>
      </c>
      <c r="AI11" s="3">
        <f t="shared" si="8"/>
        <v>0</v>
      </c>
      <c r="AJ11" s="3">
        <f t="shared" si="8"/>
        <v>0</v>
      </c>
      <c r="AK11" s="3">
        <f t="shared" si="8"/>
        <v>0</v>
      </c>
      <c r="AL11" s="3">
        <f t="shared" si="8"/>
        <v>0</v>
      </c>
      <c r="AM11" s="3">
        <f t="shared" si="8"/>
        <v>0</v>
      </c>
      <c r="AN11" s="3">
        <f t="shared" si="8"/>
        <v>0</v>
      </c>
      <c r="AO11" s="3">
        <f t="shared" si="8"/>
        <v>0</v>
      </c>
      <c r="AP11" s="3">
        <f t="shared" si="8"/>
        <v>0</v>
      </c>
      <c r="AQ11" s="3">
        <f t="shared" si="8"/>
        <v>0</v>
      </c>
      <c r="AR11" s="3">
        <f t="shared" ref="AR11:BA13" si="9">COUNTIF($B11:$V11,AR$10)</f>
        <v>0</v>
      </c>
      <c r="AS11" s="3">
        <f t="shared" si="9"/>
        <v>0</v>
      </c>
      <c r="AT11" s="3">
        <f t="shared" si="9"/>
        <v>0</v>
      </c>
      <c r="AU11" s="3">
        <f t="shared" si="9"/>
        <v>0</v>
      </c>
      <c r="AV11" s="3">
        <f t="shared" si="9"/>
        <v>0</v>
      </c>
      <c r="AW11" s="3">
        <f t="shared" si="9"/>
        <v>0</v>
      </c>
      <c r="AX11" s="3">
        <f t="shared" si="9"/>
        <v>0</v>
      </c>
      <c r="AY11" s="3">
        <f t="shared" si="9"/>
        <v>0</v>
      </c>
      <c r="AZ11" s="3">
        <f t="shared" si="9"/>
        <v>0</v>
      </c>
      <c r="BA11" s="3">
        <f t="shared" si="9"/>
        <v>0</v>
      </c>
      <c r="BB11" s="3">
        <f t="shared" ref="BB11:BK13" si="10">COUNTIF($B11:$V11,BB$10)</f>
        <v>0</v>
      </c>
      <c r="BC11" s="3">
        <f t="shared" si="10"/>
        <v>0</v>
      </c>
      <c r="BD11" s="3">
        <f t="shared" si="10"/>
        <v>0</v>
      </c>
      <c r="BE11" s="3">
        <f t="shared" si="10"/>
        <v>0</v>
      </c>
      <c r="BF11" s="3">
        <f t="shared" si="10"/>
        <v>0</v>
      </c>
      <c r="BG11" s="3">
        <f t="shared" si="10"/>
        <v>0</v>
      </c>
      <c r="BH11" s="3">
        <f t="shared" si="10"/>
        <v>0</v>
      </c>
      <c r="BI11" s="3">
        <f t="shared" si="10"/>
        <v>0</v>
      </c>
      <c r="BJ11" s="3">
        <f t="shared" si="10"/>
        <v>0</v>
      </c>
      <c r="BK11" s="3">
        <f t="shared" si="10"/>
        <v>0</v>
      </c>
      <c r="BL11" s="3">
        <f t="shared" ref="BL11:BU13" si="11">COUNTIF($B11:$V11,BL$10)</f>
        <v>0</v>
      </c>
      <c r="BM11" s="3">
        <f t="shared" si="11"/>
        <v>0</v>
      </c>
      <c r="BN11" s="3">
        <f t="shared" si="11"/>
        <v>0</v>
      </c>
      <c r="BO11" s="3">
        <f t="shared" si="11"/>
        <v>0</v>
      </c>
      <c r="BP11" s="3">
        <f t="shared" si="11"/>
        <v>0</v>
      </c>
      <c r="BQ11" s="3">
        <f t="shared" si="11"/>
        <v>0</v>
      </c>
      <c r="BR11" s="3">
        <f t="shared" si="11"/>
        <v>0</v>
      </c>
      <c r="BS11" s="3">
        <f t="shared" si="11"/>
        <v>0</v>
      </c>
      <c r="BT11" s="3">
        <f t="shared" si="11"/>
        <v>0</v>
      </c>
      <c r="BU11" s="3">
        <f t="shared" si="11"/>
        <v>0</v>
      </c>
      <c r="BV11" s="3">
        <f t="shared" ref="BV11:CE13" si="12">COUNTIF($B11:$V11,BV$10)</f>
        <v>0</v>
      </c>
      <c r="BW11" s="3">
        <f t="shared" si="12"/>
        <v>0</v>
      </c>
      <c r="BX11" s="3">
        <f t="shared" si="12"/>
        <v>0</v>
      </c>
      <c r="BY11" s="3">
        <f t="shared" si="12"/>
        <v>0</v>
      </c>
      <c r="BZ11" s="3">
        <f t="shared" si="12"/>
        <v>0</v>
      </c>
      <c r="CA11" s="3">
        <f t="shared" si="12"/>
        <v>0</v>
      </c>
      <c r="CB11" s="3">
        <f t="shared" si="12"/>
        <v>0</v>
      </c>
      <c r="CC11" s="3">
        <f t="shared" si="12"/>
        <v>0</v>
      </c>
      <c r="CD11" s="3">
        <f t="shared" si="12"/>
        <v>0</v>
      </c>
      <c r="CE11" s="3">
        <f t="shared" si="12"/>
        <v>0</v>
      </c>
      <c r="CF11" s="3">
        <f t="shared" ref="CF11:CO13" si="13">COUNTIF($B11:$V11,CF$10)</f>
        <v>0</v>
      </c>
      <c r="CG11" s="3">
        <f t="shared" si="13"/>
        <v>0</v>
      </c>
      <c r="CH11" s="3">
        <f t="shared" si="13"/>
        <v>0</v>
      </c>
      <c r="CI11" s="3">
        <f t="shared" si="13"/>
        <v>0</v>
      </c>
      <c r="CJ11" s="3">
        <f t="shared" si="13"/>
        <v>0</v>
      </c>
      <c r="CK11" s="3">
        <f t="shared" si="13"/>
        <v>0</v>
      </c>
      <c r="CL11" s="3">
        <f t="shared" si="13"/>
        <v>0</v>
      </c>
      <c r="CM11" s="3">
        <f t="shared" si="13"/>
        <v>0</v>
      </c>
      <c r="CN11" s="3">
        <f t="shared" si="13"/>
        <v>0</v>
      </c>
      <c r="CO11" s="3">
        <f t="shared" si="13"/>
        <v>0</v>
      </c>
      <c r="CP11" s="3">
        <f t="shared" ref="CP11:CY13" si="14">COUNTIF($B11:$V11,CP$10)</f>
        <v>0</v>
      </c>
      <c r="CQ11" s="3">
        <f t="shared" si="14"/>
        <v>0</v>
      </c>
      <c r="CR11" s="3">
        <f t="shared" si="14"/>
        <v>0</v>
      </c>
      <c r="CS11" s="3">
        <f t="shared" si="14"/>
        <v>0</v>
      </c>
      <c r="CT11" s="3">
        <f t="shared" si="14"/>
        <v>0</v>
      </c>
      <c r="CU11" s="3">
        <f t="shared" si="14"/>
        <v>0</v>
      </c>
      <c r="CV11" s="3">
        <f t="shared" si="14"/>
        <v>0</v>
      </c>
      <c r="CW11" s="3">
        <f t="shared" si="14"/>
        <v>0</v>
      </c>
      <c r="CX11" s="3">
        <f t="shared" si="14"/>
        <v>0</v>
      </c>
      <c r="CY11" s="3">
        <f t="shared" si="14"/>
        <v>0</v>
      </c>
      <c r="CZ11" s="3">
        <f t="shared" ref="CZ11:DI13" si="15">COUNTIF($B11:$V11,CZ$10)</f>
        <v>0</v>
      </c>
      <c r="DA11" s="3">
        <f t="shared" si="15"/>
        <v>0</v>
      </c>
      <c r="DB11" s="3">
        <f t="shared" si="15"/>
        <v>0</v>
      </c>
      <c r="DC11" s="3">
        <f t="shared" si="15"/>
        <v>0</v>
      </c>
      <c r="DD11" s="3">
        <f t="shared" si="15"/>
        <v>0</v>
      </c>
      <c r="DE11" s="3">
        <f t="shared" si="15"/>
        <v>0</v>
      </c>
      <c r="DF11" s="3">
        <f t="shared" si="15"/>
        <v>0</v>
      </c>
      <c r="DG11" s="3">
        <f t="shared" si="15"/>
        <v>0</v>
      </c>
      <c r="DH11" s="3">
        <f t="shared" si="15"/>
        <v>0</v>
      </c>
      <c r="DI11" s="3">
        <f t="shared" si="15"/>
        <v>0</v>
      </c>
    </row>
    <row r="12" spans="1:113">
      <c r="A12" s="124" t="s">
        <v>747</v>
      </c>
      <c r="B12" s="216">
        <v>33</v>
      </c>
      <c r="C12" s="211">
        <v>44</v>
      </c>
      <c r="D12" s="211">
        <v>90</v>
      </c>
      <c r="E12" s="211">
        <v>88</v>
      </c>
      <c r="F12" s="217">
        <v>1</v>
      </c>
      <c r="G12" s="216"/>
      <c r="H12" s="211"/>
      <c r="I12" s="211"/>
      <c r="J12" s="211"/>
      <c r="K12" s="217"/>
      <c r="L12" s="216"/>
      <c r="M12" s="211"/>
      <c r="N12" s="211"/>
      <c r="O12" s="211"/>
      <c r="P12" s="217"/>
      <c r="Q12" s="216"/>
      <c r="R12" s="211"/>
      <c r="S12" s="211"/>
      <c r="T12" s="211"/>
      <c r="U12" s="217"/>
      <c r="V12" s="126"/>
      <c r="X12" s="3">
        <f t="shared" si="7"/>
        <v>1</v>
      </c>
      <c r="Y12" s="3">
        <f t="shared" si="7"/>
        <v>0</v>
      </c>
      <c r="Z12" s="3">
        <f t="shared" si="7"/>
        <v>0</v>
      </c>
      <c r="AA12" s="3">
        <f t="shared" si="7"/>
        <v>0</v>
      </c>
      <c r="AB12" s="3">
        <f t="shared" si="7"/>
        <v>0</v>
      </c>
      <c r="AC12" s="3">
        <f t="shared" si="7"/>
        <v>0</v>
      </c>
      <c r="AD12" s="3">
        <f t="shared" si="7"/>
        <v>0</v>
      </c>
      <c r="AE12" s="3">
        <f t="shared" si="7"/>
        <v>0</v>
      </c>
      <c r="AF12" s="3">
        <f t="shared" si="7"/>
        <v>0</v>
      </c>
      <c r="AG12" s="3">
        <f t="shared" si="7"/>
        <v>0</v>
      </c>
      <c r="AH12" s="3">
        <f t="shared" si="8"/>
        <v>0</v>
      </c>
      <c r="AI12" s="3">
        <f t="shared" si="8"/>
        <v>0</v>
      </c>
      <c r="AJ12" s="3">
        <f t="shared" si="8"/>
        <v>0</v>
      </c>
      <c r="AK12" s="3">
        <f t="shared" si="8"/>
        <v>0</v>
      </c>
      <c r="AL12" s="3">
        <f t="shared" si="8"/>
        <v>0</v>
      </c>
      <c r="AM12" s="3">
        <f t="shared" si="8"/>
        <v>0</v>
      </c>
      <c r="AN12" s="3">
        <f t="shared" si="8"/>
        <v>0</v>
      </c>
      <c r="AO12" s="3">
        <f t="shared" si="8"/>
        <v>0</v>
      </c>
      <c r="AP12" s="3">
        <f t="shared" si="8"/>
        <v>0</v>
      </c>
      <c r="AQ12" s="3">
        <f t="shared" si="8"/>
        <v>0</v>
      </c>
      <c r="AR12" s="3">
        <f t="shared" si="9"/>
        <v>0</v>
      </c>
      <c r="AS12" s="3">
        <f t="shared" si="9"/>
        <v>0</v>
      </c>
      <c r="AT12" s="3">
        <f t="shared" si="9"/>
        <v>0</v>
      </c>
      <c r="AU12" s="3">
        <f t="shared" si="9"/>
        <v>0</v>
      </c>
      <c r="AV12" s="3">
        <f t="shared" si="9"/>
        <v>0</v>
      </c>
      <c r="AW12" s="3">
        <f t="shared" si="9"/>
        <v>0</v>
      </c>
      <c r="AX12" s="3">
        <f t="shared" si="9"/>
        <v>0</v>
      </c>
      <c r="AY12" s="3">
        <f t="shared" si="9"/>
        <v>0</v>
      </c>
      <c r="AZ12" s="3">
        <f t="shared" si="9"/>
        <v>0</v>
      </c>
      <c r="BA12" s="3">
        <f t="shared" si="9"/>
        <v>0</v>
      </c>
      <c r="BB12" s="3">
        <f t="shared" si="10"/>
        <v>0</v>
      </c>
      <c r="BC12" s="3">
        <f t="shared" si="10"/>
        <v>0</v>
      </c>
      <c r="BD12" s="3">
        <f t="shared" si="10"/>
        <v>1</v>
      </c>
      <c r="BE12" s="3">
        <f t="shared" si="10"/>
        <v>0</v>
      </c>
      <c r="BF12" s="3">
        <f t="shared" si="10"/>
        <v>0</v>
      </c>
      <c r="BG12" s="3">
        <f t="shared" si="10"/>
        <v>0</v>
      </c>
      <c r="BH12" s="3">
        <f t="shared" si="10"/>
        <v>0</v>
      </c>
      <c r="BI12" s="3">
        <f t="shared" si="10"/>
        <v>0</v>
      </c>
      <c r="BJ12" s="3">
        <f t="shared" si="10"/>
        <v>0</v>
      </c>
      <c r="BK12" s="3">
        <f t="shared" si="10"/>
        <v>0</v>
      </c>
      <c r="BL12" s="3">
        <f t="shared" si="11"/>
        <v>0</v>
      </c>
      <c r="BM12" s="3">
        <f t="shared" si="11"/>
        <v>0</v>
      </c>
      <c r="BN12" s="3">
        <f t="shared" si="11"/>
        <v>0</v>
      </c>
      <c r="BO12" s="3">
        <f t="shared" si="11"/>
        <v>1</v>
      </c>
      <c r="BP12" s="3">
        <f t="shared" si="11"/>
        <v>0</v>
      </c>
      <c r="BQ12" s="3">
        <f t="shared" si="11"/>
        <v>0</v>
      </c>
      <c r="BR12" s="3">
        <f t="shared" si="11"/>
        <v>0</v>
      </c>
      <c r="BS12" s="3">
        <f t="shared" si="11"/>
        <v>0</v>
      </c>
      <c r="BT12" s="3">
        <f t="shared" si="11"/>
        <v>0</v>
      </c>
      <c r="BU12" s="3">
        <f t="shared" si="11"/>
        <v>0</v>
      </c>
      <c r="BV12" s="3">
        <f t="shared" si="12"/>
        <v>0</v>
      </c>
      <c r="BW12" s="3">
        <f t="shared" si="12"/>
        <v>0</v>
      </c>
      <c r="BX12" s="3">
        <f t="shared" si="12"/>
        <v>0</v>
      </c>
      <c r="BY12" s="3">
        <f t="shared" si="12"/>
        <v>0</v>
      </c>
      <c r="BZ12" s="3">
        <f t="shared" si="12"/>
        <v>0</v>
      </c>
      <c r="CA12" s="3">
        <f t="shared" si="12"/>
        <v>0</v>
      </c>
      <c r="CB12" s="3">
        <f t="shared" si="12"/>
        <v>0</v>
      </c>
      <c r="CC12" s="3">
        <f t="shared" si="12"/>
        <v>0</v>
      </c>
      <c r="CD12" s="3">
        <f t="shared" si="12"/>
        <v>0</v>
      </c>
      <c r="CE12" s="3">
        <f t="shared" si="12"/>
        <v>0</v>
      </c>
      <c r="CF12" s="3">
        <f t="shared" si="13"/>
        <v>0</v>
      </c>
      <c r="CG12" s="3">
        <f t="shared" si="13"/>
        <v>0</v>
      </c>
      <c r="CH12" s="3">
        <f t="shared" si="13"/>
        <v>0</v>
      </c>
      <c r="CI12" s="3">
        <f t="shared" si="13"/>
        <v>0</v>
      </c>
      <c r="CJ12" s="3">
        <f t="shared" si="13"/>
        <v>0</v>
      </c>
      <c r="CK12" s="3">
        <f t="shared" si="13"/>
        <v>0</v>
      </c>
      <c r="CL12" s="3">
        <f t="shared" si="13"/>
        <v>0</v>
      </c>
      <c r="CM12" s="3">
        <f t="shared" si="13"/>
        <v>0</v>
      </c>
      <c r="CN12" s="3">
        <f t="shared" si="13"/>
        <v>0</v>
      </c>
      <c r="CO12" s="3">
        <f t="shared" si="13"/>
        <v>0</v>
      </c>
      <c r="CP12" s="3">
        <f t="shared" si="14"/>
        <v>0</v>
      </c>
      <c r="CQ12" s="3">
        <f t="shared" si="14"/>
        <v>0</v>
      </c>
      <c r="CR12" s="3">
        <f t="shared" si="14"/>
        <v>0</v>
      </c>
      <c r="CS12" s="3">
        <f t="shared" si="14"/>
        <v>0</v>
      </c>
      <c r="CT12" s="3">
        <f t="shared" si="14"/>
        <v>0</v>
      </c>
      <c r="CU12" s="3">
        <f t="shared" si="14"/>
        <v>0</v>
      </c>
      <c r="CV12" s="3">
        <f t="shared" si="14"/>
        <v>0</v>
      </c>
      <c r="CW12" s="3">
        <f t="shared" si="14"/>
        <v>0</v>
      </c>
      <c r="CX12" s="3">
        <f t="shared" si="14"/>
        <v>0</v>
      </c>
      <c r="CY12" s="3">
        <f t="shared" si="14"/>
        <v>0</v>
      </c>
      <c r="CZ12" s="3">
        <f t="shared" si="15"/>
        <v>0</v>
      </c>
      <c r="DA12" s="3">
        <f t="shared" si="15"/>
        <v>0</v>
      </c>
      <c r="DB12" s="3">
        <f t="shared" si="15"/>
        <v>0</v>
      </c>
      <c r="DC12" s="3">
        <f t="shared" si="15"/>
        <v>0</v>
      </c>
      <c r="DD12" s="3">
        <f t="shared" si="15"/>
        <v>0</v>
      </c>
      <c r="DE12" s="3">
        <f t="shared" si="15"/>
        <v>0</v>
      </c>
      <c r="DF12" s="3">
        <f t="shared" si="15"/>
        <v>0</v>
      </c>
      <c r="DG12" s="3">
        <f t="shared" si="15"/>
        <v>1</v>
      </c>
      <c r="DH12" s="3">
        <f t="shared" si="15"/>
        <v>0</v>
      </c>
      <c r="DI12" s="3">
        <f t="shared" si="15"/>
        <v>1</v>
      </c>
    </row>
    <row r="13" spans="1:113">
      <c r="A13" s="124" t="s">
        <v>748</v>
      </c>
      <c r="B13" s="216">
        <v>5</v>
      </c>
      <c r="C13" s="211">
        <v>9</v>
      </c>
      <c r="D13" s="211">
        <v>17</v>
      </c>
      <c r="E13" s="211">
        <v>24</v>
      </c>
      <c r="F13" s="217">
        <v>90</v>
      </c>
      <c r="G13" s="216"/>
      <c r="H13" s="211"/>
      <c r="I13" s="211"/>
      <c r="J13" s="211"/>
      <c r="K13" s="217"/>
      <c r="L13" s="216"/>
      <c r="M13" s="211"/>
      <c r="N13" s="211"/>
      <c r="O13" s="211"/>
      <c r="P13" s="217"/>
      <c r="Q13" s="216"/>
      <c r="R13" s="211"/>
      <c r="S13" s="211"/>
      <c r="T13" s="211"/>
      <c r="U13" s="217"/>
      <c r="V13" s="126"/>
      <c r="X13" s="3">
        <f t="shared" si="7"/>
        <v>0</v>
      </c>
      <c r="Y13" s="3">
        <f t="shared" si="7"/>
        <v>0</v>
      </c>
      <c r="Z13" s="3">
        <f t="shared" si="7"/>
        <v>0</v>
      </c>
      <c r="AA13" s="3">
        <f t="shared" si="7"/>
        <v>0</v>
      </c>
      <c r="AB13" s="3">
        <f t="shared" si="7"/>
        <v>1</v>
      </c>
      <c r="AC13" s="3">
        <f t="shared" si="7"/>
        <v>0</v>
      </c>
      <c r="AD13" s="3">
        <f t="shared" si="7"/>
        <v>0</v>
      </c>
      <c r="AE13" s="3">
        <f t="shared" si="7"/>
        <v>0</v>
      </c>
      <c r="AF13" s="3">
        <f t="shared" si="7"/>
        <v>1</v>
      </c>
      <c r="AG13" s="3">
        <f t="shared" si="7"/>
        <v>0</v>
      </c>
      <c r="AH13" s="3">
        <f t="shared" si="8"/>
        <v>0</v>
      </c>
      <c r="AI13" s="3">
        <f t="shared" si="8"/>
        <v>0</v>
      </c>
      <c r="AJ13" s="3">
        <f t="shared" si="8"/>
        <v>0</v>
      </c>
      <c r="AK13" s="3">
        <f t="shared" si="8"/>
        <v>0</v>
      </c>
      <c r="AL13" s="3">
        <f t="shared" si="8"/>
        <v>0</v>
      </c>
      <c r="AM13" s="3">
        <f t="shared" si="8"/>
        <v>0</v>
      </c>
      <c r="AN13" s="3">
        <f t="shared" si="8"/>
        <v>1</v>
      </c>
      <c r="AO13" s="3">
        <f t="shared" si="8"/>
        <v>0</v>
      </c>
      <c r="AP13" s="3">
        <f t="shared" si="8"/>
        <v>0</v>
      </c>
      <c r="AQ13" s="3">
        <f t="shared" si="8"/>
        <v>0</v>
      </c>
      <c r="AR13" s="3">
        <f t="shared" si="9"/>
        <v>0</v>
      </c>
      <c r="AS13" s="3">
        <f t="shared" si="9"/>
        <v>0</v>
      </c>
      <c r="AT13" s="3">
        <f t="shared" si="9"/>
        <v>0</v>
      </c>
      <c r="AU13" s="3">
        <f t="shared" si="9"/>
        <v>1</v>
      </c>
      <c r="AV13" s="3">
        <f t="shared" si="9"/>
        <v>0</v>
      </c>
      <c r="AW13" s="3">
        <f t="shared" si="9"/>
        <v>0</v>
      </c>
      <c r="AX13" s="3">
        <f t="shared" si="9"/>
        <v>0</v>
      </c>
      <c r="AY13" s="3">
        <f t="shared" si="9"/>
        <v>0</v>
      </c>
      <c r="AZ13" s="3">
        <f t="shared" si="9"/>
        <v>0</v>
      </c>
      <c r="BA13" s="3">
        <f t="shared" si="9"/>
        <v>0</v>
      </c>
      <c r="BB13" s="3">
        <f t="shared" si="10"/>
        <v>0</v>
      </c>
      <c r="BC13" s="3">
        <f t="shared" si="10"/>
        <v>0</v>
      </c>
      <c r="BD13" s="3">
        <f t="shared" si="10"/>
        <v>0</v>
      </c>
      <c r="BE13" s="3">
        <f t="shared" si="10"/>
        <v>0</v>
      </c>
      <c r="BF13" s="3">
        <f t="shared" si="10"/>
        <v>0</v>
      </c>
      <c r="BG13" s="3">
        <f t="shared" si="10"/>
        <v>0</v>
      </c>
      <c r="BH13" s="3">
        <f t="shared" si="10"/>
        <v>0</v>
      </c>
      <c r="BI13" s="3">
        <f t="shared" si="10"/>
        <v>0</v>
      </c>
      <c r="BJ13" s="3">
        <f t="shared" si="10"/>
        <v>0</v>
      </c>
      <c r="BK13" s="3">
        <f t="shared" si="10"/>
        <v>0</v>
      </c>
      <c r="BL13" s="3">
        <f t="shared" si="11"/>
        <v>0</v>
      </c>
      <c r="BM13" s="3">
        <f t="shared" si="11"/>
        <v>0</v>
      </c>
      <c r="BN13" s="3">
        <f t="shared" si="11"/>
        <v>0</v>
      </c>
      <c r="BO13" s="3">
        <f t="shared" si="11"/>
        <v>0</v>
      </c>
      <c r="BP13" s="3">
        <f t="shared" si="11"/>
        <v>0</v>
      </c>
      <c r="BQ13" s="3">
        <f t="shared" si="11"/>
        <v>0</v>
      </c>
      <c r="BR13" s="3">
        <f t="shared" si="11"/>
        <v>0</v>
      </c>
      <c r="BS13" s="3">
        <f t="shared" si="11"/>
        <v>0</v>
      </c>
      <c r="BT13" s="3">
        <f t="shared" si="11"/>
        <v>0</v>
      </c>
      <c r="BU13" s="3">
        <f t="shared" si="11"/>
        <v>0</v>
      </c>
      <c r="BV13" s="3">
        <f t="shared" si="12"/>
        <v>0</v>
      </c>
      <c r="BW13" s="3">
        <f t="shared" si="12"/>
        <v>0</v>
      </c>
      <c r="BX13" s="3">
        <f t="shared" si="12"/>
        <v>0</v>
      </c>
      <c r="BY13" s="3">
        <f t="shared" si="12"/>
        <v>0</v>
      </c>
      <c r="BZ13" s="3">
        <f t="shared" si="12"/>
        <v>0</v>
      </c>
      <c r="CA13" s="3">
        <f t="shared" si="12"/>
        <v>0</v>
      </c>
      <c r="CB13" s="3">
        <f t="shared" si="12"/>
        <v>0</v>
      </c>
      <c r="CC13" s="3">
        <f t="shared" si="12"/>
        <v>0</v>
      </c>
      <c r="CD13" s="3">
        <f t="shared" si="12"/>
        <v>0</v>
      </c>
      <c r="CE13" s="3">
        <f t="shared" si="12"/>
        <v>0</v>
      </c>
      <c r="CF13" s="3">
        <f t="shared" si="13"/>
        <v>0</v>
      </c>
      <c r="CG13" s="3">
        <f t="shared" si="13"/>
        <v>0</v>
      </c>
      <c r="CH13" s="3">
        <f t="shared" si="13"/>
        <v>0</v>
      </c>
      <c r="CI13" s="3">
        <f t="shared" si="13"/>
        <v>0</v>
      </c>
      <c r="CJ13" s="3">
        <f t="shared" si="13"/>
        <v>0</v>
      </c>
      <c r="CK13" s="3">
        <f t="shared" si="13"/>
        <v>0</v>
      </c>
      <c r="CL13" s="3">
        <f t="shared" si="13"/>
        <v>0</v>
      </c>
      <c r="CM13" s="3">
        <f t="shared" si="13"/>
        <v>0</v>
      </c>
      <c r="CN13" s="3">
        <f t="shared" si="13"/>
        <v>0</v>
      </c>
      <c r="CO13" s="3">
        <f t="shared" si="13"/>
        <v>0</v>
      </c>
      <c r="CP13" s="3">
        <f t="shared" si="14"/>
        <v>0</v>
      </c>
      <c r="CQ13" s="3">
        <f t="shared" si="14"/>
        <v>0</v>
      </c>
      <c r="CR13" s="3">
        <f t="shared" si="14"/>
        <v>0</v>
      </c>
      <c r="CS13" s="3">
        <f t="shared" si="14"/>
        <v>0</v>
      </c>
      <c r="CT13" s="3">
        <f t="shared" si="14"/>
        <v>0</v>
      </c>
      <c r="CU13" s="3">
        <f t="shared" si="14"/>
        <v>0</v>
      </c>
      <c r="CV13" s="3">
        <f t="shared" si="14"/>
        <v>0</v>
      </c>
      <c r="CW13" s="3">
        <f t="shared" si="14"/>
        <v>0</v>
      </c>
      <c r="CX13" s="3">
        <f t="shared" si="14"/>
        <v>0</v>
      </c>
      <c r="CY13" s="3">
        <f t="shared" si="14"/>
        <v>0</v>
      </c>
      <c r="CZ13" s="3">
        <f t="shared" si="15"/>
        <v>0</v>
      </c>
      <c r="DA13" s="3">
        <f t="shared" si="15"/>
        <v>0</v>
      </c>
      <c r="DB13" s="3">
        <f t="shared" si="15"/>
        <v>0</v>
      </c>
      <c r="DC13" s="3">
        <f t="shared" si="15"/>
        <v>0</v>
      </c>
      <c r="DD13" s="3">
        <f t="shared" si="15"/>
        <v>0</v>
      </c>
      <c r="DE13" s="3">
        <f t="shared" si="15"/>
        <v>0</v>
      </c>
      <c r="DF13" s="3">
        <f t="shared" si="15"/>
        <v>0</v>
      </c>
      <c r="DG13" s="3">
        <f t="shared" si="15"/>
        <v>0</v>
      </c>
      <c r="DH13" s="3">
        <f t="shared" si="15"/>
        <v>0</v>
      </c>
      <c r="DI13" s="3">
        <f t="shared" si="15"/>
        <v>1</v>
      </c>
    </row>
    <row r="14" spans="1:113">
      <c r="A14" s="124" t="s">
        <v>749</v>
      </c>
      <c r="B14" s="216">
        <v>33</v>
      </c>
      <c r="C14" s="211">
        <v>1</v>
      </c>
      <c r="D14" s="211">
        <v>17</v>
      </c>
      <c r="E14" s="211">
        <v>24</v>
      </c>
      <c r="F14" s="217">
        <v>36</v>
      </c>
      <c r="G14" s="216"/>
      <c r="H14" s="211"/>
      <c r="I14" s="211"/>
      <c r="J14" s="211"/>
      <c r="K14" s="217"/>
      <c r="L14" s="216"/>
      <c r="M14" s="211"/>
      <c r="N14" s="211"/>
      <c r="O14" s="211"/>
      <c r="P14" s="217"/>
      <c r="Q14" s="216"/>
      <c r="R14" s="211"/>
      <c r="S14" s="211"/>
      <c r="T14" s="211"/>
      <c r="U14" s="217"/>
      <c r="V14" s="126"/>
      <c r="X14" s="3">
        <f t="shared" ref="X14:X20" si="16">COUNTIF($B14:$V14,X$10)</f>
        <v>1</v>
      </c>
      <c r="Y14" s="3">
        <f t="shared" ref="Y14:CJ17" si="17">COUNTIF($B14:$V14,Y$10)</f>
        <v>0</v>
      </c>
      <c r="Z14" s="3">
        <f t="shared" si="17"/>
        <v>0</v>
      </c>
      <c r="AA14" s="3">
        <f t="shared" si="17"/>
        <v>0</v>
      </c>
      <c r="AB14" s="3">
        <f t="shared" si="17"/>
        <v>0</v>
      </c>
      <c r="AC14" s="3">
        <f t="shared" si="17"/>
        <v>0</v>
      </c>
      <c r="AD14" s="3">
        <f t="shared" si="17"/>
        <v>0</v>
      </c>
      <c r="AE14" s="3">
        <f t="shared" si="17"/>
        <v>0</v>
      </c>
      <c r="AF14" s="3">
        <f t="shared" si="17"/>
        <v>0</v>
      </c>
      <c r="AG14" s="3">
        <f t="shared" si="17"/>
        <v>0</v>
      </c>
      <c r="AH14" s="3">
        <f t="shared" si="17"/>
        <v>0</v>
      </c>
      <c r="AI14" s="3">
        <f t="shared" si="17"/>
        <v>0</v>
      </c>
      <c r="AJ14" s="3">
        <f t="shared" si="17"/>
        <v>0</v>
      </c>
      <c r="AK14" s="3">
        <f t="shared" si="17"/>
        <v>0</v>
      </c>
      <c r="AL14" s="3">
        <f t="shared" si="17"/>
        <v>0</v>
      </c>
      <c r="AM14" s="3">
        <f t="shared" si="17"/>
        <v>0</v>
      </c>
      <c r="AN14" s="3">
        <f t="shared" si="17"/>
        <v>1</v>
      </c>
      <c r="AO14" s="3">
        <f t="shared" si="17"/>
        <v>0</v>
      </c>
      <c r="AP14" s="3">
        <f t="shared" si="17"/>
        <v>0</v>
      </c>
      <c r="AQ14" s="3">
        <f t="shared" si="17"/>
        <v>0</v>
      </c>
      <c r="AR14" s="3">
        <f t="shared" si="17"/>
        <v>0</v>
      </c>
      <c r="AS14" s="3">
        <f t="shared" si="17"/>
        <v>0</v>
      </c>
      <c r="AT14" s="3">
        <f t="shared" si="17"/>
        <v>0</v>
      </c>
      <c r="AU14" s="3">
        <f t="shared" si="17"/>
        <v>1</v>
      </c>
      <c r="AV14" s="3">
        <f t="shared" si="17"/>
        <v>0</v>
      </c>
      <c r="AW14" s="3">
        <f t="shared" si="17"/>
        <v>0</v>
      </c>
      <c r="AX14" s="3">
        <f t="shared" si="17"/>
        <v>0</v>
      </c>
      <c r="AY14" s="3">
        <f t="shared" si="17"/>
        <v>0</v>
      </c>
      <c r="AZ14" s="3">
        <f t="shared" si="17"/>
        <v>0</v>
      </c>
      <c r="BA14" s="3">
        <f t="shared" si="17"/>
        <v>0</v>
      </c>
      <c r="BB14" s="3">
        <f t="shared" si="17"/>
        <v>0</v>
      </c>
      <c r="BC14" s="3">
        <f t="shared" si="17"/>
        <v>0</v>
      </c>
      <c r="BD14" s="3">
        <f t="shared" si="17"/>
        <v>1</v>
      </c>
      <c r="BE14" s="3">
        <f t="shared" si="17"/>
        <v>0</v>
      </c>
      <c r="BF14" s="3">
        <f t="shared" si="17"/>
        <v>0</v>
      </c>
      <c r="BG14" s="3">
        <f t="shared" si="17"/>
        <v>1</v>
      </c>
      <c r="BH14" s="3">
        <f t="shared" si="17"/>
        <v>0</v>
      </c>
      <c r="BI14" s="3">
        <f t="shared" si="17"/>
        <v>0</v>
      </c>
      <c r="BJ14" s="3">
        <f t="shared" si="17"/>
        <v>0</v>
      </c>
      <c r="BK14" s="3">
        <f t="shared" si="17"/>
        <v>0</v>
      </c>
      <c r="BL14" s="3">
        <f t="shared" si="17"/>
        <v>0</v>
      </c>
      <c r="BM14" s="3">
        <f t="shared" si="17"/>
        <v>0</v>
      </c>
      <c r="BN14" s="3">
        <f t="shared" si="17"/>
        <v>0</v>
      </c>
      <c r="BO14" s="3">
        <f t="shared" si="17"/>
        <v>0</v>
      </c>
      <c r="BP14" s="3">
        <f t="shared" si="17"/>
        <v>0</v>
      </c>
      <c r="BQ14" s="3">
        <f t="shared" si="17"/>
        <v>0</v>
      </c>
      <c r="BR14" s="3">
        <f t="shared" si="17"/>
        <v>0</v>
      </c>
      <c r="BS14" s="3">
        <f t="shared" si="17"/>
        <v>0</v>
      </c>
      <c r="BT14" s="3">
        <f t="shared" si="17"/>
        <v>0</v>
      </c>
      <c r="BU14" s="3">
        <f t="shared" si="17"/>
        <v>0</v>
      </c>
      <c r="BV14" s="3">
        <f t="shared" si="17"/>
        <v>0</v>
      </c>
      <c r="BW14" s="3">
        <f t="shared" si="17"/>
        <v>0</v>
      </c>
      <c r="BX14" s="3">
        <f t="shared" si="17"/>
        <v>0</v>
      </c>
      <c r="BY14" s="3">
        <f t="shared" si="17"/>
        <v>0</v>
      </c>
      <c r="BZ14" s="3">
        <f t="shared" si="17"/>
        <v>0</v>
      </c>
      <c r="CA14" s="3">
        <f t="shared" si="17"/>
        <v>0</v>
      </c>
      <c r="CB14" s="3">
        <f t="shared" si="17"/>
        <v>0</v>
      </c>
      <c r="CC14" s="3">
        <f t="shared" si="17"/>
        <v>0</v>
      </c>
      <c r="CD14" s="3">
        <f t="shared" si="17"/>
        <v>0</v>
      </c>
      <c r="CE14" s="3">
        <f t="shared" si="17"/>
        <v>0</v>
      </c>
      <c r="CF14" s="3">
        <f t="shared" si="17"/>
        <v>0</v>
      </c>
      <c r="CG14" s="3">
        <f t="shared" si="17"/>
        <v>0</v>
      </c>
      <c r="CH14" s="3">
        <f t="shared" si="17"/>
        <v>0</v>
      </c>
      <c r="CI14" s="3">
        <f t="shared" si="17"/>
        <v>0</v>
      </c>
      <c r="CJ14" s="3">
        <f t="shared" si="17"/>
        <v>0</v>
      </c>
      <c r="CK14" s="3">
        <f t="shared" ref="CK14:CT19" si="18">COUNTIF($B14:$V14,CK$10)</f>
        <v>0</v>
      </c>
      <c r="CL14" s="3">
        <f t="shared" si="18"/>
        <v>0</v>
      </c>
      <c r="CM14" s="3">
        <f t="shared" si="18"/>
        <v>0</v>
      </c>
      <c r="CN14" s="3">
        <f t="shared" si="18"/>
        <v>0</v>
      </c>
      <c r="CO14" s="3">
        <f t="shared" si="18"/>
        <v>0</v>
      </c>
      <c r="CP14" s="3">
        <f t="shared" si="18"/>
        <v>0</v>
      </c>
      <c r="CQ14" s="3">
        <f t="shared" si="18"/>
        <v>0</v>
      </c>
      <c r="CR14" s="3">
        <f t="shared" si="18"/>
        <v>0</v>
      </c>
      <c r="CS14" s="3">
        <f t="shared" si="18"/>
        <v>0</v>
      </c>
      <c r="CT14" s="3">
        <f t="shared" si="18"/>
        <v>0</v>
      </c>
      <c r="CU14" s="3">
        <f t="shared" ref="CU14:DI19" si="19">COUNTIF($B14:$V14,CU$10)</f>
        <v>0</v>
      </c>
      <c r="CV14" s="3">
        <f t="shared" si="19"/>
        <v>0</v>
      </c>
      <c r="CW14" s="3">
        <f t="shared" si="19"/>
        <v>0</v>
      </c>
      <c r="CX14" s="3">
        <f t="shared" si="19"/>
        <v>0</v>
      </c>
      <c r="CY14" s="3">
        <f t="shared" si="19"/>
        <v>0</v>
      </c>
      <c r="CZ14" s="3">
        <f t="shared" si="19"/>
        <v>0</v>
      </c>
      <c r="DA14" s="3">
        <f t="shared" si="19"/>
        <v>0</v>
      </c>
      <c r="DB14" s="3">
        <f t="shared" si="19"/>
        <v>0</v>
      </c>
      <c r="DC14" s="3">
        <f t="shared" si="19"/>
        <v>0</v>
      </c>
      <c r="DD14" s="3">
        <f t="shared" si="19"/>
        <v>0</v>
      </c>
      <c r="DE14" s="3">
        <f t="shared" si="19"/>
        <v>0</v>
      </c>
      <c r="DF14" s="3">
        <f t="shared" si="19"/>
        <v>0</v>
      </c>
      <c r="DG14" s="3">
        <f t="shared" si="19"/>
        <v>0</v>
      </c>
      <c r="DH14" s="3">
        <f t="shared" si="19"/>
        <v>0</v>
      </c>
      <c r="DI14" s="3">
        <f t="shared" si="19"/>
        <v>0</v>
      </c>
    </row>
    <row r="15" spans="1:113">
      <c r="A15" s="124" t="s">
        <v>809</v>
      </c>
      <c r="B15" s="216">
        <v>44</v>
      </c>
      <c r="C15" s="211">
        <v>1</v>
      </c>
      <c r="D15" s="211">
        <v>17</v>
      </c>
      <c r="E15" s="211">
        <v>24</v>
      </c>
      <c r="F15" s="217">
        <v>36</v>
      </c>
      <c r="G15" s="216"/>
      <c r="H15" s="211"/>
      <c r="I15" s="211"/>
      <c r="J15" s="211"/>
      <c r="K15" s="217"/>
      <c r="L15" s="216"/>
      <c r="M15" s="211"/>
      <c r="N15" s="211"/>
      <c r="O15" s="211"/>
      <c r="P15" s="217"/>
      <c r="Q15" s="216"/>
      <c r="R15" s="211"/>
      <c r="S15" s="211"/>
      <c r="T15" s="211"/>
      <c r="U15" s="217"/>
      <c r="V15" s="126"/>
      <c r="X15" s="3">
        <f t="shared" si="16"/>
        <v>1</v>
      </c>
      <c r="Y15" s="3">
        <f t="shared" si="17"/>
        <v>0</v>
      </c>
      <c r="Z15" s="3">
        <f t="shared" si="17"/>
        <v>0</v>
      </c>
      <c r="AA15" s="3">
        <f t="shared" si="17"/>
        <v>0</v>
      </c>
      <c r="AB15" s="3">
        <f t="shared" si="17"/>
        <v>0</v>
      </c>
      <c r="AC15" s="3">
        <f t="shared" si="17"/>
        <v>0</v>
      </c>
      <c r="AD15" s="3">
        <f t="shared" si="17"/>
        <v>0</v>
      </c>
      <c r="AE15" s="3">
        <f t="shared" si="17"/>
        <v>0</v>
      </c>
      <c r="AF15" s="3">
        <f t="shared" si="17"/>
        <v>0</v>
      </c>
      <c r="AG15" s="3">
        <f t="shared" si="17"/>
        <v>0</v>
      </c>
      <c r="AH15" s="3">
        <f t="shared" si="17"/>
        <v>0</v>
      </c>
      <c r="AI15" s="3">
        <f t="shared" si="17"/>
        <v>0</v>
      </c>
      <c r="AJ15" s="3">
        <f t="shared" si="17"/>
        <v>0</v>
      </c>
      <c r="AK15" s="3">
        <f t="shared" si="17"/>
        <v>0</v>
      </c>
      <c r="AL15" s="3">
        <f t="shared" si="17"/>
        <v>0</v>
      </c>
      <c r="AM15" s="3">
        <f t="shared" si="17"/>
        <v>0</v>
      </c>
      <c r="AN15" s="3">
        <f t="shared" si="17"/>
        <v>1</v>
      </c>
      <c r="AO15" s="3">
        <f t="shared" si="17"/>
        <v>0</v>
      </c>
      <c r="AP15" s="3">
        <f t="shared" si="17"/>
        <v>0</v>
      </c>
      <c r="AQ15" s="3">
        <f t="shared" si="17"/>
        <v>0</v>
      </c>
      <c r="AR15" s="3">
        <f t="shared" si="17"/>
        <v>0</v>
      </c>
      <c r="AS15" s="3">
        <f t="shared" si="17"/>
        <v>0</v>
      </c>
      <c r="AT15" s="3">
        <f t="shared" si="17"/>
        <v>0</v>
      </c>
      <c r="AU15" s="3">
        <f t="shared" si="17"/>
        <v>1</v>
      </c>
      <c r="AV15" s="3">
        <f t="shared" si="17"/>
        <v>0</v>
      </c>
      <c r="AW15" s="3">
        <f t="shared" si="17"/>
        <v>0</v>
      </c>
      <c r="AX15" s="3">
        <f t="shared" si="17"/>
        <v>0</v>
      </c>
      <c r="AY15" s="3">
        <f t="shared" si="17"/>
        <v>0</v>
      </c>
      <c r="AZ15" s="3">
        <f t="shared" si="17"/>
        <v>0</v>
      </c>
      <c r="BA15" s="3">
        <f t="shared" si="17"/>
        <v>0</v>
      </c>
      <c r="BB15" s="3">
        <f t="shared" si="17"/>
        <v>0</v>
      </c>
      <c r="BC15" s="3">
        <f t="shared" si="17"/>
        <v>0</v>
      </c>
      <c r="BD15" s="3">
        <f t="shared" si="17"/>
        <v>0</v>
      </c>
      <c r="BE15" s="3">
        <f t="shared" si="17"/>
        <v>0</v>
      </c>
      <c r="BF15" s="3">
        <f t="shared" si="17"/>
        <v>0</v>
      </c>
      <c r="BG15" s="3">
        <f t="shared" si="17"/>
        <v>1</v>
      </c>
      <c r="BH15" s="3">
        <f t="shared" si="17"/>
        <v>0</v>
      </c>
      <c r="BI15" s="3">
        <f t="shared" si="17"/>
        <v>0</v>
      </c>
      <c r="BJ15" s="3">
        <f t="shared" si="17"/>
        <v>0</v>
      </c>
      <c r="BK15" s="3">
        <f t="shared" si="17"/>
        <v>0</v>
      </c>
      <c r="BL15" s="3">
        <f t="shared" si="17"/>
        <v>0</v>
      </c>
      <c r="BM15" s="3">
        <f t="shared" si="17"/>
        <v>0</v>
      </c>
      <c r="BN15" s="3">
        <f t="shared" si="17"/>
        <v>0</v>
      </c>
      <c r="BO15" s="3">
        <f t="shared" si="17"/>
        <v>1</v>
      </c>
      <c r="BP15" s="3">
        <f t="shared" si="17"/>
        <v>0</v>
      </c>
      <c r="BQ15" s="3">
        <f t="shared" si="17"/>
        <v>0</v>
      </c>
      <c r="BR15" s="3">
        <f t="shared" si="17"/>
        <v>0</v>
      </c>
      <c r="BS15" s="3">
        <f t="shared" si="17"/>
        <v>0</v>
      </c>
      <c r="BT15" s="3">
        <f t="shared" si="17"/>
        <v>0</v>
      </c>
      <c r="BU15" s="3">
        <f t="shared" si="17"/>
        <v>0</v>
      </c>
      <c r="BV15" s="3">
        <f t="shared" si="17"/>
        <v>0</v>
      </c>
      <c r="BW15" s="3">
        <f t="shared" si="17"/>
        <v>0</v>
      </c>
      <c r="BX15" s="3">
        <f t="shared" si="17"/>
        <v>0</v>
      </c>
      <c r="BY15" s="3">
        <f t="shared" si="17"/>
        <v>0</v>
      </c>
      <c r="BZ15" s="3">
        <f t="shared" si="17"/>
        <v>0</v>
      </c>
      <c r="CA15" s="3">
        <f t="shared" si="17"/>
        <v>0</v>
      </c>
      <c r="CB15" s="3">
        <f t="shared" si="17"/>
        <v>0</v>
      </c>
      <c r="CC15" s="3">
        <f t="shared" si="17"/>
        <v>0</v>
      </c>
      <c r="CD15" s="3">
        <f t="shared" si="17"/>
        <v>0</v>
      </c>
      <c r="CE15" s="3">
        <f t="shared" si="17"/>
        <v>0</v>
      </c>
      <c r="CF15" s="3">
        <f t="shared" si="17"/>
        <v>0</v>
      </c>
      <c r="CG15" s="3">
        <f t="shared" si="17"/>
        <v>0</v>
      </c>
      <c r="CH15" s="3">
        <f t="shared" si="17"/>
        <v>0</v>
      </c>
      <c r="CI15" s="3">
        <f t="shared" si="17"/>
        <v>0</v>
      </c>
      <c r="CJ15" s="3">
        <f t="shared" si="17"/>
        <v>0</v>
      </c>
      <c r="CK15" s="3">
        <f t="shared" si="18"/>
        <v>0</v>
      </c>
      <c r="CL15" s="3">
        <f t="shared" si="18"/>
        <v>0</v>
      </c>
      <c r="CM15" s="3">
        <f t="shared" si="18"/>
        <v>0</v>
      </c>
      <c r="CN15" s="3">
        <f t="shared" si="18"/>
        <v>0</v>
      </c>
      <c r="CO15" s="3">
        <f t="shared" si="18"/>
        <v>0</v>
      </c>
      <c r="CP15" s="3">
        <f t="shared" si="18"/>
        <v>0</v>
      </c>
      <c r="CQ15" s="3">
        <f t="shared" si="18"/>
        <v>0</v>
      </c>
      <c r="CR15" s="3">
        <f t="shared" si="18"/>
        <v>0</v>
      </c>
      <c r="CS15" s="3">
        <f t="shared" si="18"/>
        <v>0</v>
      </c>
      <c r="CT15" s="3">
        <f t="shared" si="18"/>
        <v>0</v>
      </c>
      <c r="CU15" s="3">
        <f t="shared" si="19"/>
        <v>0</v>
      </c>
      <c r="CV15" s="3">
        <f t="shared" si="19"/>
        <v>0</v>
      </c>
      <c r="CW15" s="3">
        <f t="shared" si="19"/>
        <v>0</v>
      </c>
      <c r="CX15" s="3">
        <f t="shared" si="19"/>
        <v>0</v>
      </c>
      <c r="CY15" s="3">
        <f t="shared" si="19"/>
        <v>0</v>
      </c>
      <c r="CZ15" s="3">
        <f t="shared" si="19"/>
        <v>0</v>
      </c>
      <c r="DA15" s="3">
        <f t="shared" si="19"/>
        <v>0</v>
      </c>
      <c r="DB15" s="3">
        <f t="shared" si="19"/>
        <v>0</v>
      </c>
      <c r="DC15" s="3">
        <f t="shared" si="19"/>
        <v>0</v>
      </c>
      <c r="DD15" s="3">
        <f t="shared" si="19"/>
        <v>0</v>
      </c>
      <c r="DE15" s="3">
        <f t="shared" si="19"/>
        <v>0</v>
      </c>
      <c r="DF15" s="3">
        <f t="shared" si="19"/>
        <v>0</v>
      </c>
      <c r="DG15" s="3">
        <f t="shared" si="19"/>
        <v>0</v>
      </c>
      <c r="DH15" s="3">
        <f t="shared" si="19"/>
        <v>0</v>
      </c>
      <c r="DI15" s="3">
        <f t="shared" si="19"/>
        <v>0</v>
      </c>
    </row>
    <row r="16" spans="1:113">
      <c r="A16" s="124" t="s">
        <v>808</v>
      </c>
      <c r="B16" s="216">
        <v>5</v>
      </c>
      <c r="C16" s="211">
        <v>9</v>
      </c>
      <c r="D16" s="211">
        <v>1</v>
      </c>
      <c r="E16" s="211">
        <v>24</v>
      </c>
      <c r="F16" s="217">
        <v>36</v>
      </c>
      <c r="G16" s="216"/>
      <c r="H16" s="211"/>
      <c r="I16" s="211"/>
      <c r="J16" s="211"/>
      <c r="K16" s="217"/>
      <c r="L16" s="216"/>
      <c r="M16" s="211"/>
      <c r="N16" s="211"/>
      <c r="O16" s="211"/>
      <c r="P16" s="217"/>
      <c r="Q16" s="216"/>
      <c r="R16" s="211"/>
      <c r="S16" s="211"/>
      <c r="T16" s="211"/>
      <c r="U16" s="217"/>
      <c r="V16" s="126"/>
      <c r="X16" s="3">
        <f t="shared" si="16"/>
        <v>1</v>
      </c>
      <c r="Y16" s="3">
        <f t="shared" si="17"/>
        <v>0</v>
      </c>
      <c r="Z16" s="3">
        <f t="shared" si="17"/>
        <v>0</v>
      </c>
      <c r="AA16" s="3">
        <f t="shared" si="17"/>
        <v>0</v>
      </c>
      <c r="AB16" s="3">
        <f t="shared" si="17"/>
        <v>1</v>
      </c>
      <c r="AC16" s="3">
        <f t="shared" si="17"/>
        <v>0</v>
      </c>
      <c r="AD16" s="3">
        <f t="shared" si="17"/>
        <v>0</v>
      </c>
      <c r="AE16" s="3">
        <f t="shared" si="17"/>
        <v>0</v>
      </c>
      <c r="AF16" s="3">
        <f t="shared" si="17"/>
        <v>1</v>
      </c>
      <c r="AG16" s="3">
        <f t="shared" si="17"/>
        <v>0</v>
      </c>
      <c r="AH16" s="3">
        <f t="shared" si="17"/>
        <v>0</v>
      </c>
      <c r="AI16" s="3">
        <f t="shared" si="17"/>
        <v>0</v>
      </c>
      <c r="AJ16" s="3">
        <f t="shared" si="17"/>
        <v>0</v>
      </c>
      <c r="AK16" s="3">
        <f t="shared" si="17"/>
        <v>0</v>
      </c>
      <c r="AL16" s="3">
        <f t="shared" si="17"/>
        <v>0</v>
      </c>
      <c r="AM16" s="3">
        <f t="shared" si="17"/>
        <v>0</v>
      </c>
      <c r="AN16" s="3">
        <f t="shared" si="17"/>
        <v>0</v>
      </c>
      <c r="AO16" s="3">
        <f t="shared" si="17"/>
        <v>0</v>
      </c>
      <c r="AP16" s="3">
        <f t="shared" si="17"/>
        <v>0</v>
      </c>
      <c r="AQ16" s="3">
        <f t="shared" si="17"/>
        <v>0</v>
      </c>
      <c r="AR16" s="3">
        <f t="shared" si="17"/>
        <v>0</v>
      </c>
      <c r="AS16" s="3">
        <f t="shared" si="17"/>
        <v>0</v>
      </c>
      <c r="AT16" s="3">
        <f t="shared" si="17"/>
        <v>0</v>
      </c>
      <c r="AU16" s="3">
        <f t="shared" si="17"/>
        <v>1</v>
      </c>
      <c r="AV16" s="3">
        <f t="shared" si="17"/>
        <v>0</v>
      </c>
      <c r="AW16" s="3">
        <f t="shared" si="17"/>
        <v>0</v>
      </c>
      <c r="AX16" s="3">
        <f t="shared" si="17"/>
        <v>0</v>
      </c>
      <c r="AY16" s="3">
        <f t="shared" si="17"/>
        <v>0</v>
      </c>
      <c r="AZ16" s="3">
        <f t="shared" si="17"/>
        <v>0</v>
      </c>
      <c r="BA16" s="3">
        <f t="shared" si="17"/>
        <v>0</v>
      </c>
      <c r="BB16" s="3">
        <f t="shared" si="17"/>
        <v>0</v>
      </c>
      <c r="BC16" s="3">
        <f t="shared" si="17"/>
        <v>0</v>
      </c>
      <c r="BD16" s="3">
        <f t="shared" si="17"/>
        <v>0</v>
      </c>
      <c r="BE16" s="3">
        <f t="shared" si="17"/>
        <v>0</v>
      </c>
      <c r="BF16" s="3">
        <f t="shared" si="17"/>
        <v>0</v>
      </c>
      <c r="BG16" s="3">
        <f t="shared" si="17"/>
        <v>1</v>
      </c>
      <c r="BH16" s="3">
        <f t="shared" si="17"/>
        <v>0</v>
      </c>
      <c r="BI16" s="3">
        <f t="shared" si="17"/>
        <v>0</v>
      </c>
      <c r="BJ16" s="3">
        <f t="shared" si="17"/>
        <v>0</v>
      </c>
      <c r="BK16" s="3">
        <f t="shared" si="17"/>
        <v>0</v>
      </c>
      <c r="BL16" s="3">
        <f t="shared" si="17"/>
        <v>0</v>
      </c>
      <c r="BM16" s="3">
        <f t="shared" si="17"/>
        <v>0</v>
      </c>
      <c r="BN16" s="3">
        <f t="shared" si="17"/>
        <v>0</v>
      </c>
      <c r="BO16" s="3">
        <f t="shared" si="17"/>
        <v>0</v>
      </c>
      <c r="BP16" s="3">
        <f t="shared" si="17"/>
        <v>0</v>
      </c>
      <c r="BQ16" s="3">
        <f t="shared" si="17"/>
        <v>0</v>
      </c>
      <c r="BR16" s="3">
        <f t="shared" si="17"/>
        <v>0</v>
      </c>
      <c r="BS16" s="3">
        <f t="shared" si="17"/>
        <v>0</v>
      </c>
      <c r="BT16" s="3">
        <f t="shared" si="17"/>
        <v>0</v>
      </c>
      <c r="BU16" s="3">
        <f t="shared" si="17"/>
        <v>0</v>
      </c>
      <c r="BV16" s="3">
        <f t="shared" si="17"/>
        <v>0</v>
      </c>
      <c r="BW16" s="3">
        <f t="shared" si="17"/>
        <v>0</v>
      </c>
      <c r="BX16" s="3">
        <f t="shared" si="17"/>
        <v>0</v>
      </c>
      <c r="BY16" s="3">
        <f t="shared" si="17"/>
        <v>0</v>
      </c>
      <c r="BZ16" s="3">
        <f t="shared" si="17"/>
        <v>0</v>
      </c>
      <c r="CA16" s="3">
        <f t="shared" si="17"/>
        <v>0</v>
      </c>
      <c r="CB16" s="3">
        <f t="shared" si="17"/>
        <v>0</v>
      </c>
      <c r="CC16" s="3">
        <f t="shared" si="17"/>
        <v>0</v>
      </c>
      <c r="CD16" s="3">
        <f t="shared" si="17"/>
        <v>0</v>
      </c>
      <c r="CE16" s="3">
        <f t="shared" si="17"/>
        <v>0</v>
      </c>
      <c r="CF16" s="3">
        <f t="shared" si="17"/>
        <v>0</v>
      </c>
      <c r="CG16" s="3">
        <f t="shared" si="17"/>
        <v>0</v>
      </c>
      <c r="CH16" s="3">
        <f t="shared" si="17"/>
        <v>0</v>
      </c>
      <c r="CI16" s="3">
        <f t="shared" si="17"/>
        <v>0</v>
      </c>
      <c r="CJ16" s="3">
        <f t="shared" si="17"/>
        <v>0</v>
      </c>
      <c r="CK16" s="3">
        <f t="shared" si="18"/>
        <v>0</v>
      </c>
      <c r="CL16" s="3">
        <f t="shared" si="18"/>
        <v>0</v>
      </c>
      <c r="CM16" s="3">
        <f t="shared" si="18"/>
        <v>0</v>
      </c>
      <c r="CN16" s="3">
        <f t="shared" si="18"/>
        <v>0</v>
      </c>
      <c r="CO16" s="3">
        <f t="shared" si="18"/>
        <v>0</v>
      </c>
      <c r="CP16" s="3">
        <f t="shared" si="18"/>
        <v>0</v>
      </c>
      <c r="CQ16" s="3">
        <f t="shared" si="18"/>
        <v>0</v>
      </c>
      <c r="CR16" s="3">
        <f t="shared" si="18"/>
        <v>0</v>
      </c>
      <c r="CS16" s="3">
        <f t="shared" si="18"/>
        <v>0</v>
      </c>
      <c r="CT16" s="3">
        <f t="shared" si="18"/>
        <v>0</v>
      </c>
      <c r="CU16" s="3">
        <f t="shared" si="19"/>
        <v>0</v>
      </c>
      <c r="CV16" s="3">
        <f t="shared" si="19"/>
        <v>0</v>
      </c>
      <c r="CW16" s="3">
        <f t="shared" si="19"/>
        <v>0</v>
      </c>
      <c r="CX16" s="3">
        <f t="shared" si="19"/>
        <v>0</v>
      </c>
      <c r="CY16" s="3">
        <f t="shared" si="19"/>
        <v>0</v>
      </c>
      <c r="CZ16" s="3">
        <f t="shared" si="19"/>
        <v>0</v>
      </c>
      <c r="DA16" s="3">
        <f t="shared" si="19"/>
        <v>0</v>
      </c>
      <c r="DB16" s="3">
        <f t="shared" si="19"/>
        <v>0</v>
      </c>
      <c r="DC16" s="3">
        <f t="shared" si="19"/>
        <v>0</v>
      </c>
      <c r="DD16" s="3">
        <f t="shared" si="19"/>
        <v>0</v>
      </c>
      <c r="DE16" s="3">
        <f t="shared" si="19"/>
        <v>0</v>
      </c>
      <c r="DF16" s="3">
        <f t="shared" si="19"/>
        <v>0</v>
      </c>
      <c r="DG16" s="3">
        <f t="shared" si="19"/>
        <v>0</v>
      </c>
      <c r="DH16" s="3">
        <f t="shared" si="19"/>
        <v>0</v>
      </c>
      <c r="DI16" s="3">
        <f t="shared" si="19"/>
        <v>0</v>
      </c>
    </row>
    <row r="17" spans="1:113">
      <c r="A17" s="124" t="s">
        <v>750</v>
      </c>
      <c r="B17" s="216">
        <v>5</v>
      </c>
      <c r="C17" s="211">
        <v>9</v>
      </c>
      <c r="D17" s="211">
        <v>17</v>
      </c>
      <c r="E17" s="211">
        <v>24</v>
      </c>
      <c r="F17" s="217">
        <v>36</v>
      </c>
      <c r="G17" s="216"/>
      <c r="H17" s="211"/>
      <c r="I17" s="211"/>
      <c r="J17" s="211"/>
      <c r="K17" s="217"/>
      <c r="L17" s="216"/>
      <c r="M17" s="211"/>
      <c r="N17" s="211"/>
      <c r="O17" s="211"/>
      <c r="P17" s="217"/>
      <c r="Q17" s="216"/>
      <c r="R17" s="211"/>
      <c r="S17" s="211"/>
      <c r="T17" s="211"/>
      <c r="U17" s="217"/>
      <c r="V17" s="126"/>
      <c r="X17" s="3">
        <f t="shared" si="16"/>
        <v>0</v>
      </c>
      <c r="Y17" s="3">
        <f t="shared" si="17"/>
        <v>0</v>
      </c>
      <c r="Z17" s="3">
        <f t="shared" si="17"/>
        <v>0</v>
      </c>
      <c r="AA17" s="3">
        <f t="shared" si="17"/>
        <v>0</v>
      </c>
      <c r="AB17" s="3">
        <f t="shared" si="17"/>
        <v>1</v>
      </c>
      <c r="AC17" s="3">
        <f t="shared" si="17"/>
        <v>0</v>
      </c>
      <c r="AD17" s="3">
        <f t="shared" si="17"/>
        <v>0</v>
      </c>
      <c r="AE17" s="3">
        <f t="shared" si="17"/>
        <v>0</v>
      </c>
      <c r="AF17" s="3">
        <f t="shared" si="17"/>
        <v>1</v>
      </c>
      <c r="AG17" s="3">
        <f t="shared" si="17"/>
        <v>0</v>
      </c>
      <c r="AH17" s="3">
        <f t="shared" si="17"/>
        <v>0</v>
      </c>
      <c r="AI17" s="3">
        <f t="shared" si="17"/>
        <v>0</v>
      </c>
      <c r="AJ17" s="3">
        <f t="shared" si="17"/>
        <v>0</v>
      </c>
      <c r="AK17" s="3">
        <f t="shared" si="17"/>
        <v>0</v>
      </c>
      <c r="AL17" s="3">
        <f t="shared" si="17"/>
        <v>0</v>
      </c>
      <c r="AM17" s="3">
        <f t="shared" si="17"/>
        <v>0</v>
      </c>
      <c r="AN17" s="3">
        <f t="shared" si="17"/>
        <v>1</v>
      </c>
      <c r="AO17" s="3">
        <f t="shared" si="17"/>
        <v>0</v>
      </c>
      <c r="AP17" s="3">
        <f t="shared" si="17"/>
        <v>0</v>
      </c>
      <c r="AQ17" s="3">
        <f t="shared" si="17"/>
        <v>0</v>
      </c>
      <c r="AR17" s="3">
        <f t="shared" si="17"/>
        <v>0</v>
      </c>
      <c r="AS17" s="3">
        <f t="shared" si="17"/>
        <v>0</v>
      </c>
      <c r="AT17" s="3">
        <f t="shared" si="17"/>
        <v>0</v>
      </c>
      <c r="AU17" s="3">
        <f t="shared" si="17"/>
        <v>1</v>
      </c>
      <c r="AV17" s="3">
        <f t="shared" si="17"/>
        <v>0</v>
      </c>
      <c r="AW17" s="3">
        <f t="shared" si="17"/>
        <v>0</v>
      </c>
      <c r="AX17" s="3">
        <f t="shared" si="17"/>
        <v>0</v>
      </c>
      <c r="AY17" s="3">
        <f t="shared" si="17"/>
        <v>0</v>
      </c>
      <c r="AZ17" s="3">
        <f t="shared" si="17"/>
        <v>0</v>
      </c>
      <c r="BA17" s="3">
        <f t="shared" si="17"/>
        <v>0</v>
      </c>
      <c r="BB17" s="3">
        <f t="shared" si="17"/>
        <v>0</v>
      </c>
      <c r="BC17" s="3">
        <f t="shared" si="17"/>
        <v>0</v>
      </c>
      <c r="BD17" s="3">
        <f t="shared" si="17"/>
        <v>0</v>
      </c>
      <c r="BE17" s="3">
        <f t="shared" si="17"/>
        <v>0</v>
      </c>
      <c r="BF17" s="3">
        <f t="shared" si="17"/>
        <v>0</v>
      </c>
      <c r="BG17" s="3">
        <f t="shared" si="17"/>
        <v>1</v>
      </c>
      <c r="BH17" s="3">
        <f t="shared" si="17"/>
        <v>0</v>
      </c>
      <c r="BI17" s="3">
        <f t="shared" si="17"/>
        <v>0</v>
      </c>
      <c r="BJ17" s="3">
        <f t="shared" si="17"/>
        <v>0</v>
      </c>
      <c r="BK17" s="3">
        <f t="shared" si="17"/>
        <v>0</v>
      </c>
      <c r="BL17" s="3">
        <f t="shared" si="17"/>
        <v>0</v>
      </c>
      <c r="BM17" s="3">
        <f t="shared" si="17"/>
        <v>0</v>
      </c>
      <c r="BN17" s="3">
        <f t="shared" si="17"/>
        <v>0</v>
      </c>
      <c r="BO17" s="3">
        <f t="shared" si="17"/>
        <v>0</v>
      </c>
      <c r="BP17" s="3">
        <f t="shared" si="17"/>
        <v>0</v>
      </c>
      <c r="BQ17" s="3">
        <f t="shared" si="17"/>
        <v>0</v>
      </c>
      <c r="BR17" s="3">
        <f t="shared" si="17"/>
        <v>0</v>
      </c>
      <c r="BS17" s="3">
        <f t="shared" si="17"/>
        <v>0</v>
      </c>
      <c r="BT17" s="3">
        <f t="shared" si="17"/>
        <v>0</v>
      </c>
      <c r="BU17" s="3">
        <f t="shared" si="17"/>
        <v>0</v>
      </c>
      <c r="BV17" s="3">
        <f t="shared" si="17"/>
        <v>0</v>
      </c>
      <c r="BW17" s="3">
        <f t="shared" si="17"/>
        <v>0</v>
      </c>
      <c r="BX17" s="3">
        <f t="shared" si="17"/>
        <v>0</v>
      </c>
      <c r="BY17" s="3">
        <f t="shared" si="17"/>
        <v>0</v>
      </c>
      <c r="BZ17" s="3">
        <f t="shared" si="17"/>
        <v>0</v>
      </c>
      <c r="CA17" s="3">
        <f t="shared" si="17"/>
        <v>0</v>
      </c>
      <c r="CB17" s="3">
        <f t="shared" si="17"/>
        <v>0</v>
      </c>
      <c r="CC17" s="3">
        <f t="shared" si="17"/>
        <v>0</v>
      </c>
      <c r="CD17" s="3">
        <f t="shared" si="17"/>
        <v>0</v>
      </c>
      <c r="CE17" s="3">
        <f t="shared" si="17"/>
        <v>0</v>
      </c>
      <c r="CF17" s="3">
        <f t="shared" si="17"/>
        <v>0</v>
      </c>
      <c r="CG17" s="3">
        <f t="shared" si="17"/>
        <v>0</v>
      </c>
      <c r="CH17" s="3">
        <f t="shared" si="17"/>
        <v>0</v>
      </c>
      <c r="CI17" s="3">
        <f t="shared" si="17"/>
        <v>0</v>
      </c>
      <c r="CJ17" s="3">
        <f>COUNTIF($B17:$V17,CJ$10)</f>
        <v>0</v>
      </c>
      <c r="CK17" s="3">
        <f t="shared" si="18"/>
        <v>0</v>
      </c>
      <c r="CL17" s="3">
        <f t="shared" si="18"/>
        <v>0</v>
      </c>
      <c r="CM17" s="3">
        <f t="shared" si="18"/>
        <v>0</v>
      </c>
      <c r="CN17" s="3">
        <f t="shared" si="18"/>
        <v>0</v>
      </c>
      <c r="CO17" s="3">
        <f t="shared" si="18"/>
        <v>0</v>
      </c>
      <c r="CP17" s="3">
        <f t="shared" si="18"/>
        <v>0</v>
      </c>
      <c r="CQ17" s="3">
        <f t="shared" si="18"/>
        <v>0</v>
      </c>
      <c r="CR17" s="3">
        <f t="shared" si="18"/>
        <v>0</v>
      </c>
      <c r="CS17" s="3">
        <f t="shared" si="18"/>
        <v>0</v>
      </c>
      <c r="CT17" s="3">
        <f t="shared" si="18"/>
        <v>0</v>
      </c>
      <c r="CU17" s="3">
        <f t="shared" si="19"/>
        <v>0</v>
      </c>
      <c r="CV17" s="3">
        <f t="shared" si="19"/>
        <v>0</v>
      </c>
      <c r="CW17" s="3">
        <f t="shared" si="19"/>
        <v>0</v>
      </c>
      <c r="CX17" s="3">
        <f t="shared" si="19"/>
        <v>0</v>
      </c>
      <c r="CY17" s="3">
        <f t="shared" si="19"/>
        <v>0</v>
      </c>
      <c r="CZ17" s="3">
        <f t="shared" si="19"/>
        <v>0</v>
      </c>
      <c r="DA17" s="3">
        <f t="shared" si="19"/>
        <v>0</v>
      </c>
      <c r="DB17" s="3">
        <f t="shared" si="19"/>
        <v>0</v>
      </c>
      <c r="DC17" s="3">
        <f t="shared" si="19"/>
        <v>0</v>
      </c>
      <c r="DD17" s="3">
        <f t="shared" si="19"/>
        <v>0</v>
      </c>
      <c r="DE17" s="3">
        <f t="shared" si="19"/>
        <v>0</v>
      </c>
      <c r="DF17" s="3">
        <f t="shared" si="19"/>
        <v>0</v>
      </c>
      <c r="DG17" s="3">
        <f t="shared" si="19"/>
        <v>0</v>
      </c>
      <c r="DH17" s="3">
        <f t="shared" si="19"/>
        <v>0</v>
      </c>
      <c r="DI17" s="3">
        <f t="shared" si="19"/>
        <v>0</v>
      </c>
    </row>
    <row r="18" spans="1:113">
      <c r="A18" s="124" t="s">
        <v>751</v>
      </c>
      <c r="B18" s="216">
        <v>5</v>
      </c>
      <c r="C18" s="211">
        <v>9</v>
      </c>
      <c r="D18" s="211">
        <v>17</v>
      </c>
      <c r="E18" s="211">
        <v>24</v>
      </c>
      <c r="F18" s="217">
        <v>36</v>
      </c>
      <c r="G18" s="216"/>
      <c r="H18" s="211"/>
      <c r="I18" s="211"/>
      <c r="J18" s="211"/>
      <c r="K18" s="217"/>
      <c r="L18" s="216"/>
      <c r="M18" s="211"/>
      <c r="N18" s="211"/>
      <c r="O18" s="211"/>
      <c r="P18" s="217"/>
      <c r="Q18" s="216"/>
      <c r="R18" s="211"/>
      <c r="S18" s="211"/>
      <c r="T18" s="211"/>
      <c r="U18" s="217"/>
      <c r="V18" s="126"/>
      <c r="X18" s="3">
        <f t="shared" si="16"/>
        <v>0</v>
      </c>
      <c r="Y18" s="3">
        <f t="shared" ref="Y18:AH20" si="20">COUNTIF($B18:$V18,Y$10)</f>
        <v>0</v>
      </c>
      <c r="Z18" s="3">
        <f t="shared" si="20"/>
        <v>0</v>
      </c>
      <c r="AA18" s="3">
        <f t="shared" si="20"/>
        <v>0</v>
      </c>
      <c r="AB18" s="3">
        <f t="shared" si="20"/>
        <v>1</v>
      </c>
      <c r="AC18" s="3">
        <f t="shared" si="20"/>
        <v>0</v>
      </c>
      <c r="AD18" s="3">
        <f t="shared" si="20"/>
        <v>0</v>
      </c>
      <c r="AE18" s="3">
        <f t="shared" si="20"/>
        <v>0</v>
      </c>
      <c r="AF18" s="3">
        <f t="shared" si="20"/>
        <v>1</v>
      </c>
      <c r="AG18" s="3">
        <f t="shared" si="20"/>
        <v>0</v>
      </c>
      <c r="AH18" s="3">
        <f t="shared" si="20"/>
        <v>0</v>
      </c>
      <c r="AI18" s="3">
        <f t="shared" ref="AI18:AR20" si="21">COUNTIF($B18:$V18,AI$10)</f>
        <v>0</v>
      </c>
      <c r="AJ18" s="3">
        <f t="shared" si="21"/>
        <v>0</v>
      </c>
      <c r="AK18" s="3">
        <f t="shared" si="21"/>
        <v>0</v>
      </c>
      <c r="AL18" s="3">
        <f t="shared" si="21"/>
        <v>0</v>
      </c>
      <c r="AM18" s="3">
        <f t="shared" si="21"/>
        <v>0</v>
      </c>
      <c r="AN18" s="3">
        <f t="shared" si="21"/>
        <v>1</v>
      </c>
      <c r="AO18" s="3">
        <f t="shared" si="21"/>
        <v>0</v>
      </c>
      <c r="AP18" s="3">
        <f t="shared" si="21"/>
        <v>0</v>
      </c>
      <c r="AQ18" s="3">
        <f t="shared" si="21"/>
        <v>0</v>
      </c>
      <c r="AR18" s="3">
        <f t="shared" si="21"/>
        <v>0</v>
      </c>
      <c r="AS18" s="3">
        <f t="shared" ref="AS18:BB20" si="22">COUNTIF($B18:$V18,AS$10)</f>
        <v>0</v>
      </c>
      <c r="AT18" s="3">
        <f t="shared" si="22"/>
        <v>0</v>
      </c>
      <c r="AU18" s="3">
        <f t="shared" si="22"/>
        <v>1</v>
      </c>
      <c r="AV18" s="3">
        <f t="shared" si="22"/>
        <v>0</v>
      </c>
      <c r="AW18" s="3">
        <f t="shared" si="22"/>
        <v>0</v>
      </c>
      <c r="AX18" s="3">
        <f t="shared" si="22"/>
        <v>0</v>
      </c>
      <c r="AY18" s="3">
        <f t="shared" si="22"/>
        <v>0</v>
      </c>
      <c r="AZ18" s="3">
        <f t="shared" si="22"/>
        <v>0</v>
      </c>
      <c r="BA18" s="3">
        <f t="shared" si="22"/>
        <v>0</v>
      </c>
      <c r="BB18" s="3">
        <f t="shared" si="22"/>
        <v>0</v>
      </c>
      <c r="BC18" s="3">
        <f t="shared" ref="BC18:BL20" si="23">COUNTIF($B18:$V18,BC$10)</f>
        <v>0</v>
      </c>
      <c r="BD18" s="3">
        <f t="shared" si="23"/>
        <v>0</v>
      </c>
      <c r="BE18" s="3">
        <f t="shared" si="23"/>
        <v>0</v>
      </c>
      <c r="BF18" s="3">
        <f t="shared" si="23"/>
        <v>0</v>
      </c>
      <c r="BG18" s="3">
        <f t="shared" si="23"/>
        <v>1</v>
      </c>
      <c r="BH18" s="3">
        <f t="shared" si="23"/>
        <v>0</v>
      </c>
      <c r="BI18" s="3">
        <f t="shared" si="23"/>
        <v>0</v>
      </c>
      <c r="BJ18" s="3">
        <f t="shared" si="23"/>
        <v>0</v>
      </c>
      <c r="BK18" s="3">
        <f t="shared" si="23"/>
        <v>0</v>
      </c>
      <c r="BL18" s="3">
        <f t="shared" si="23"/>
        <v>0</v>
      </c>
      <c r="BM18" s="3">
        <f t="shared" ref="BM18:BV20" si="24">COUNTIF($B18:$V18,BM$10)</f>
        <v>0</v>
      </c>
      <c r="BN18" s="3">
        <f t="shared" si="24"/>
        <v>0</v>
      </c>
      <c r="BO18" s="3">
        <f t="shared" si="24"/>
        <v>0</v>
      </c>
      <c r="BP18" s="3">
        <f t="shared" si="24"/>
        <v>0</v>
      </c>
      <c r="BQ18" s="3">
        <f t="shared" si="24"/>
        <v>0</v>
      </c>
      <c r="BR18" s="3">
        <f t="shared" si="24"/>
        <v>0</v>
      </c>
      <c r="BS18" s="3">
        <f t="shared" si="24"/>
        <v>0</v>
      </c>
      <c r="BT18" s="3">
        <f t="shared" si="24"/>
        <v>0</v>
      </c>
      <c r="BU18" s="3">
        <f t="shared" si="24"/>
        <v>0</v>
      </c>
      <c r="BV18" s="3">
        <f t="shared" si="24"/>
        <v>0</v>
      </c>
      <c r="BW18" s="3">
        <f t="shared" ref="BW18:CI20" si="25">COUNTIF($B18:$V18,BW$10)</f>
        <v>0</v>
      </c>
      <c r="BX18" s="3">
        <f t="shared" si="25"/>
        <v>0</v>
      </c>
      <c r="BY18" s="3">
        <f t="shared" si="25"/>
        <v>0</v>
      </c>
      <c r="BZ18" s="3">
        <f t="shared" si="25"/>
        <v>0</v>
      </c>
      <c r="CA18" s="3">
        <f t="shared" si="25"/>
        <v>0</v>
      </c>
      <c r="CB18" s="3">
        <f t="shared" si="25"/>
        <v>0</v>
      </c>
      <c r="CC18" s="3">
        <f t="shared" si="25"/>
        <v>0</v>
      </c>
      <c r="CD18" s="3">
        <f t="shared" si="25"/>
        <v>0</v>
      </c>
      <c r="CE18" s="3">
        <f t="shared" si="25"/>
        <v>0</v>
      </c>
      <c r="CF18" s="3">
        <f t="shared" si="25"/>
        <v>0</v>
      </c>
      <c r="CG18" s="3">
        <f t="shared" si="25"/>
        <v>0</v>
      </c>
      <c r="CH18" s="3">
        <f t="shared" si="25"/>
        <v>0</v>
      </c>
      <c r="CI18" s="3">
        <f t="shared" si="25"/>
        <v>0</v>
      </c>
      <c r="CJ18" s="3">
        <f>COUNTIF($B18:$V18,CJ$10)</f>
        <v>0</v>
      </c>
      <c r="CK18" s="3">
        <f t="shared" si="18"/>
        <v>0</v>
      </c>
      <c r="CL18" s="3">
        <f t="shared" si="18"/>
        <v>0</v>
      </c>
      <c r="CM18" s="3">
        <f t="shared" si="18"/>
        <v>0</v>
      </c>
      <c r="CN18" s="3">
        <f t="shared" si="18"/>
        <v>0</v>
      </c>
      <c r="CO18" s="3">
        <f t="shared" si="18"/>
        <v>0</v>
      </c>
      <c r="CP18" s="3">
        <f t="shared" si="18"/>
        <v>0</v>
      </c>
      <c r="CQ18" s="3">
        <f t="shared" si="18"/>
        <v>0</v>
      </c>
      <c r="CR18" s="3">
        <f t="shared" si="18"/>
        <v>0</v>
      </c>
      <c r="CS18" s="3">
        <f t="shared" si="18"/>
        <v>0</v>
      </c>
      <c r="CT18" s="3">
        <f t="shared" si="18"/>
        <v>0</v>
      </c>
      <c r="CU18" s="3">
        <f t="shared" si="19"/>
        <v>0</v>
      </c>
      <c r="CV18" s="3">
        <f t="shared" si="19"/>
        <v>0</v>
      </c>
      <c r="CW18" s="3">
        <f t="shared" si="19"/>
        <v>0</v>
      </c>
      <c r="CX18" s="3">
        <f t="shared" si="19"/>
        <v>0</v>
      </c>
      <c r="CY18" s="3">
        <f t="shared" si="19"/>
        <v>0</v>
      </c>
      <c r="CZ18" s="3">
        <f t="shared" si="19"/>
        <v>0</v>
      </c>
      <c r="DA18" s="3">
        <f t="shared" si="19"/>
        <v>0</v>
      </c>
      <c r="DB18" s="3">
        <f t="shared" si="19"/>
        <v>0</v>
      </c>
      <c r="DC18" s="3">
        <f t="shared" si="19"/>
        <v>0</v>
      </c>
      <c r="DD18" s="3">
        <f t="shared" si="19"/>
        <v>0</v>
      </c>
      <c r="DE18" s="3">
        <f t="shared" si="19"/>
        <v>0</v>
      </c>
      <c r="DF18" s="3">
        <f t="shared" si="19"/>
        <v>0</v>
      </c>
      <c r="DG18" s="3">
        <f t="shared" si="19"/>
        <v>0</v>
      </c>
      <c r="DH18" s="3">
        <f t="shared" si="19"/>
        <v>0</v>
      </c>
      <c r="DI18" s="3">
        <f t="shared" si="19"/>
        <v>0</v>
      </c>
    </row>
    <row r="19" spans="1:113">
      <c r="A19" s="124" t="s">
        <v>752</v>
      </c>
      <c r="B19" s="216">
        <v>5</v>
      </c>
      <c r="C19" s="211">
        <v>9</v>
      </c>
      <c r="D19" s="211">
        <v>17</v>
      </c>
      <c r="E19" s="211">
        <v>24</v>
      </c>
      <c r="F19" s="217">
        <v>36</v>
      </c>
      <c r="G19" s="216"/>
      <c r="H19" s="211"/>
      <c r="I19" s="211"/>
      <c r="J19" s="211"/>
      <c r="K19" s="217"/>
      <c r="L19" s="216"/>
      <c r="M19" s="211"/>
      <c r="N19" s="211"/>
      <c r="O19" s="211"/>
      <c r="P19" s="217"/>
      <c r="Q19" s="216"/>
      <c r="R19" s="211"/>
      <c r="S19" s="211"/>
      <c r="T19" s="211"/>
      <c r="U19" s="217"/>
      <c r="V19" s="126"/>
      <c r="X19" s="3">
        <f t="shared" si="16"/>
        <v>0</v>
      </c>
      <c r="Y19" s="3">
        <f t="shared" si="20"/>
        <v>0</v>
      </c>
      <c r="Z19" s="3">
        <f t="shared" si="20"/>
        <v>0</v>
      </c>
      <c r="AA19" s="3">
        <f t="shared" si="20"/>
        <v>0</v>
      </c>
      <c r="AB19" s="3">
        <f t="shared" si="20"/>
        <v>1</v>
      </c>
      <c r="AC19" s="3">
        <f t="shared" si="20"/>
        <v>0</v>
      </c>
      <c r="AD19" s="3">
        <f t="shared" si="20"/>
        <v>0</v>
      </c>
      <c r="AE19" s="3">
        <f t="shared" si="20"/>
        <v>0</v>
      </c>
      <c r="AF19" s="3">
        <f t="shared" si="20"/>
        <v>1</v>
      </c>
      <c r="AG19" s="3">
        <f t="shared" si="20"/>
        <v>0</v>
      </c>
      <c r="AH19" s="3">
        <f t="shared" si="20"/>
        <v>0</v>
      </c>
      <c r="AI19" s="3">
        <f t="shared" si="21"/>
        <v>0</v>
      </c>
      <c r="AJ19" s="3">
        <f t="shared" si="21"/>
        <v>0</v>
      </c>
      <c r="AK19" s="3">
        <f t="shared" si="21"/>
        <v>0</v>
      </c>
      <c r="AL19" s="3">
        <f t="shared" si="21"/>
        <v>0</v>
      </c>
      <c r="AM19" s="3">
        <f t="shared" si="21"/>
        <v>0</v>
      </c>
      <c r="AN19" s="3">
        <f t="shared" si="21"/>
        <v>1</v>
      </c>
      <c r="AO19" s="3">
        <f t="shared" si="21"/>
        <v>0</v>
      </c>
      <c r="AP19" s="3">
        <f t="shared" si="21"/>
        <v>0</v>
      </c>
      <c r="AQ19" s="3">
        <f t="shared" si="21"/>
        <v>0</v>
      </c>
      <c r="AR19" s="3">
        <f t="shared" si="21"/>
        <v>0</v>
      </c>
      <c r="AS19" s="3">
        <f t="shared" si="22"/>
        <v>0</v>
      </c>
      <c r="AT19" s="3">
        <f t="shared" si="22"/>
        <v>0</v>
      </c>
      <c r="AU19" s="3">
        <f t="shared" si="22"/>
        <v>1</v>
      </c>
      <c r="AV19" s="3">
        <f t="shared" si="22"/>
        <v>0</v>
      </c>
      <c r="AW19" s="3">
        <f t="shared" si="22"/>
        <v>0</v>
      </c>
      <c r="AX19" s="3">
        <f t="shared" si="22"/>
        <v>0</v>
      </c>
      <c r="AY19" s="3">
        <f t="shared" si="22"/>
        <v>0</v>
      </c>
      <c r="AZ19" s="3">
        <f t="shared" si="22"/>
        <v>0</v>
      </c>
      <c r="BA19" s="3">
        <f t="shared" si="22"/>
        <v>0</v>
      </c>
      <c r="BB19" s="3">
        <f t="shared" si="22"/>
        <v>0</v>
      </c>
      <c r="BC19" s="3">
        <f t="shared" si="23"/>
        <v>0</v>
      </c>
      <c r="BD19" s="3">
        <f t="shared" si="23"/>
        <v>0</v>
      </c>
      <c r="BE19" s="3">
        <f t="shared" si="23"/>
        <v>0</v>
      </c>
      <c r="BF19" s="3">
        <f t="shared" si="23"/>
        <v>0</v>
      </c>
      <c r="BG19" s="3">
        <f t="shared" si="23"/>
        <v>1</v>
      </c>
      <c r="BH19" s="3">
        <f t="shared" si="23"/>
        <v>0</v>
      </c>
      <c r="BI19" s="3">
        <f t="shared" si="23"/>
        <v>0</v>
      </c>
      <c r="BJ19" s="3">
        <f t="shared" si="23"/>
        <v>0</v>
      </c>
      <c r="BK19" s="3">
        <f t="shared" si="23"/>
        <v>0</v>
      </c>
      <c r="BL19" s="3">
        <f t="shared" si="23"/>
        <v>0</v>
      </c>
      <c r="BM19" s="3">
        <f t="shared" si="24"/>
        <v>0</v>
      </c>
      <c r="BN19" s="3">
        <f t="shared" si="24"/>
        <v>0</v>
      </c>
      <c r="BO19" s="3">
        <f t="shared" si="24"/>
        <v>0</v>
      </c>
      <c r="BP19" s="3">
        <f t="shared" si="24"/>
        <v>0</v>
      </c>
      <c r="BQ19" s="3">
        <f t="shared" si="24"/>
        <v>0</v>
      </c>
      <c r="BR19" s="3">
        <f t="shared" si="24"/>
        <v>0</v>
      </c>
      <c r="BS19" s="3">
        <f t="shared" si="24"/>
        <v>0</v>
      </c>
      <c r="BT19" s="3">
        <f t="shared" si="24"/>
        <v>0</v>
      </c>
      <c r="BU19" s="3">
        <f t="shared" si="24"/>
        <v>0</v>
      </c>
      <c r="BV19" s="3">
        <f t="shared" si="24"/>
        <v>0</v>
      </c>
      <c r="BW19" s="3">
        <f t="shared" si="25"/>
        <v>0</v>
      </c>
      <c r="BX19" s="3">
        <f t="shared" si="25"/>
        <v>0</v>
      </c>
      <c r="BY19" s="3">
        <f t="shared" si="25"/>
        <v>0</v>
      </c>
      <c r="BZ19" s="3">
        <f t="shared" si="25"/>
        <v>0</v>
      </c>
      <c r="CA19" s="3">
        <f t="shared" si="25"/>
        <v>0</v>
      </c>
      <c r="CB19" s="3">
        <f t="shared" si="25"/>
        <v>0</v>
      </c>
      <c r="CC19" s="3">
        <f t="shared" si="25"/>
        <v>0</v>
      </c>
      <c r="CD19" s="3">
        <f t="shared" si="25"/>
        <v>0</v>
      </c>
      <c r="CE19" s="3">
        <f t="shared" si="25"/>
        <v>0</v>
      </c>
      <c r="CF19" s="3">
        <f t="shared" si="25"/>
        <v>0</v>
      </c>
      <c r="CG19" s="3">
        <f t="shared" si="25"/>
        <v>0</v>
      </c>
      <c r="CH19" s="3">
        <f t="shared" si="25"/>
        <v>0</v>
      </c>
      <c r="CI19" s="3">
        <f t="shared" si="25"/>
        <v>0</v>
      </c>
      <c r="CJ19" s="3">
        <f>COUNTIF($B19:$V19,CJ$10)</f>
        <v>0</v>
      </c>
      <c r="CK19" s="3">
        <f t="shared" si="18"/>
        <v>0</v>
      </c>
      <c r="CL19" s="3">
        <f t="shared" si="18"/>
        <v>0</v>
      </c>
      <c r="CM19" s="3">
        <f t="shared" si="18"/>
        <v>0</v>
      </c>
      <c r="CN19" s="3">
        <f t="shared" si="18"/>
        <v>0</v>
      </c>
      <c r="CO19" s="3">
        <f t="shared" si="18"/>
        <v>0</v>
      </c>
      <c r="CP19" s="3">
        <f t="shared" si="18"/>
        <v>0</v>
      </c>
      <c r="CQ19" s="3">
        <f t="shared" si="18"/>
        <v>0</v>
      </c>
      <c r="CR19" s="3">
        <f t="shared" si="18"/>
        <v>0</v>
      </c>
      <c r="CS19" s="3">
        <f t="shared" si="18"/>
        <v>0</v>
      </c>
      <c r="CT19" s="3">
        <f t="shared" si="18"/>
        <v>0</v>
      </c>
      <c r="CU19" s="3">
        <f t="shared" si="19"/>
        <v>0</v>
      </c>
      <c r="CV19" s="3">
        <f t="shared" si="19"/>
        <v>0</v>
      </c>
      <c r="CW19" s="3">
        <f t="shared" si="19"/>
        <v>0</v>
      </c>
      <c r="CX19" s="3">
        <f t="shared" si="19"/>
        <v>0</v>
      </c>
      <c r="CY19" s="3">
        <f t="shared" si="19"/>
        <v>0</v>
      </c>
      <c r="CZ19" s="3">
        <f t="shared" si="19"/>
        <v>0</v>
      </c>
      <c r="DA19" s="3">
        <f t="shared" si="19"/>
        <v>0</v>
      </c>
      <c r="DB19" s="3">
        <f t="shared" si="19"/>
        <v>0</v>
      </c>
      <c r="DC19" s="3">
        <f t="shared" si="19"/>
        <v>0</v>
      </c>
      <c r="DD19" s="3">
        <f t="shared" si="19"/>
        <v>0</v>
      </c>
      <c r="DE19" s="3">
        <f t="shared" si="19"/>
        <v>0</v>
      </c>
      <c r="DF19" s="3">
        <f t="shared" si="19"/>
        <v>0</v>
      </c>
      <c r="DG19" s="3">
        <f t="shared" si="19"/>
        <v>0</v>
      </c>
      <c r="DH19" s="3">
        <f t="shared" si="19"/>
        <v>0</v>
      </c>
      <c r="DI19" s="3">
        <f t="shared" si="19"/>
        <v>0</v>
      </c>
    </row>
    <row r="20" spans="1:113" ht="13.5" thickBot="1">
      <c r="A20" s="124" t="s">
        <v>810</v>
      </c>
      <c r="B20" s="231">
        <v>5</v>
      </c>
      <c r="C20" s="232">
        <v>9</v>
      </c>
      <c r="D20" s="232">
        <v>17</v>
      </c>
      <c r="E20" s="232">
        <v>24</v>
      </c>
      <c r="F20" s="233">
        <v>36</v>
      </c>
      <c r="G20" s="231"/>
      <c r="H20" s="232"/>
      <c r="I20" s="232"/>
      <c r="J20" s="232"/>
      <c r="K20" s="233"/>
      <c r="L20" s="231"/>
      <c r="M20" s="232"/>
      <c r="N20" s="232"/>
      <c r="O20" s="232"/>
      <c r="P20" s="233"/>
      <c r="Q20" s="231"/>
      <c r="R20" s="232"/>
      <c r="S20" s="232"/>
      <c r="T20" s="232"/>
      <c r="U20" s="233"/>
      <c r="V20" s="126"/>
      <c r="X20" s="3">
        <f t="shared" si="16"/>
        <v>0</v>
      </c>
      <c r="Y20" s="3">
        <f t="shared" si="20"/>
        <v>0</v>
      </c>
      <c r="Z20" s="3">
        <f t="shared" si="20"/>
        <v>0</v>
      </c>
      <c r="AA20" s="3">
        <f t="shared" si="20"/>
        <v>0</v>
      </c>
      <c r="AB20" s="3">
        <f t="shared" si="20"/>
        <v>1</v>
      </c>
      <c r="AC20" s="3">
        <f t="shared" si="20"/>
        <v>0</v>
      </c>
      <c r="AD20" s="3">
        <f t="shared" si="20"/>
        <v>0</v>
      </c>
      <c r="AE20" s="3">
        <f t="shared" si="20"/>
        <v>0</v>
      </c>
      <c r="AF20" s="3">
        <f t="shared" si="20"/>
        <v>1</v>
      </c>
      <c r="AG20" s="3">
        <f t="shared" si="20"/>
        <v>0</v>
      </c>
      <c r="AH20" s="3">
        <f t="shared" si="20"/>
        <v>0</v>
      </c>
      <c r="AI20" s="3">
        <f t="shared" si="21"/>
        <v>0</v>
      </c>
      <c r="AJ20" s="3">
        <f t="shared" si="21"/>
        <v>0</v>
      </c>
      <c r="AK20" s="3">
        <f t="shared" si="21"/>
        <v>0</v>
      </c>
      <c r="AL20" s="3">
        <f t="shared" si="21"/>
        <v>0</v>
      </c>
      <c r="AM20" s="3">
        <f t="shared" si="21"/>
        <v>0</v>
      </c>
      <c r="AN20" s="3">
        <f t="shared" si="21"/>
        <v>1</v>
      </c>
      <c r="AO20" s="3">
        <f t="shared" si="21"/>
        <v>0</v>
      </c>
      <c r="AP20" s="3">
        <f t="shared" si="21"/>
        <v>0</v>
      </c>
      <c r="AQ20" s="3">
        <f t="shared" si="21"/>
        <v>0</v>
      </c>
      <c r="AR20" s="3">
        <f t="shared" si="21"/>
        <v>0</v>
      </c>
      <c r="AS20" s="3">
        <f t="shared" si="22"/>
        <v>0</v>
      </c>
      <c r="AT20" s="3">
        <f t="shared" si="22"/>
        <v>0</v>
      </c>
      <c r="AU20" s="3">
        <f t="shared" si="22"/>
        <v>1</v>
      </c>
      <c r="AV20" s="3">
        <f t="shared" si="22"/>
        <v>0</v>
      </c>
      <c r="AW20" s="3">
        <f t="shared" si="22"/>
        <v>0</v>
      </c>
      <c r="AX20" s="3">
        <f t="shared" si="22"/>
        <v>0</v>
      </c>
      <c r="AY20" s="3">
        <f t="shared" si="22"/>
        <v>0</v>
      </c>
      <c r="AZ20" s="3">
        <f t="shared" si="22"/>
        <v>0</v>
      </c>
      <c r="BA20" s="3">
        <f t="shared" si="22"/>
        <v>0</v>
      </c>
      <c r="BB20" s="3">
        <f t="shared" si="22"/>
        <v>0</v>
      </c>
      <c r="BC20" s="3">
        <f t="shared" si="23"/>
        <v>0</v>
      </c>
      <c r="BD20" s="3">
        <f t="shared" si="23"/>
        <v>0</v>
      </c>
      <c r="BE20" s="3">
        <f t="shared" si="23"/>
        <v>0</v>
      </c>
      <c r="BF20" s="3">
        <f t="shared" si="23"/>
        <v>0</v>
      </c>
      <c r="BG20" s="3">
        <f t="shared" si="23"/>
        <v>1</v>
      </c>
      <c r="BH20" s="3">
        <f t="shared" si="23"/>
        <v>0</v>
      </c>
      <c r="BI20" s="3">
        <f t="shared" si="23"/>
        <v>0</v>
      </c>
      <c r="BJ20" s="3">
        <f t="shared" si="23"/>
        <v>0</v>
      </c>
      <c r="BK20" s="3">
        <f t="shared" si="23"/>
        <v>0</v>
      </c>
      <c r="BL20" s="3">
        <f t="shared" si="23"/>
        <v>0</v>
      </c>
      <c r="BM20" s="3">
        <f t="shared" si="24"/>
        <v>0</v>
      </c>
      <c r="BN20" s="3">
        <f t="shared" si="24"/>
        <v>0</v>
      </c>
      <c r="BO20" s="3">
        <f t="shared" si="24"/>
        <v>0</v>
      </c>
      <c r="BP20" s="3">
        <f t="shared" si="24"/>
        <v>0</v>
      </c>
      <c r="BQ20" s="3">
        <f t="shared" si="24"/>
        <v>0</v>
      </c>
      <c r="BR20" s="3">
        <f t="shared" si="24"/>
        <v>0</v>
      </c>
      <c r="BS20" s="3">
        <f t="shared" si="24"/>
        <v>0</v>
      </c>
      <c r="BT20" s="3">
        <f t="shared" si="24"/>
        <v>0</v>
      </c>
      <c r="BU20" s="3">
        <f t="shared" si="24"/>
        <v>0</v>
      </c>
      <c r="BV20" s="3">
        <f t="shared" si="24"/>
        <v>0</v>
      </c>
      <c r="BW20" s="3">
        <f t="shared" si="25"/>
        <v>0</v>
      </c>
      <c r="BX20" s="3">
        <f t="shared" si="25"/>
        <v>0</v>
      </c>
      <c r="BY20" s="3">
        <f t="shared" si="25"/>
        <v>0</v>
      </c>
      <c r="BZ20" s="3">
        <f t="shared" si="25"/>
        <v>0</v>
      </c>
      <c r="CA20" s="3">
        <f t="shared" si="25"/>
        <v>0</v>
      </c>
      <c r="CB20" s="3">
        <f t="shared" si="25"/>
        <v>0</v>
      </c>
      <c r="CC20" s="3">
        <f t="shared" si="25"/>
        <v>0</v>
      </c>
      <c r="CD20" s="3">
        <f t="shared" si="25"/>
        <v>0</v>
      </c>
      <c r="CE20" s="3">
        <f t="shared" si="25"/>
        <v>0</v>
      </c>
      <c r="CF20" s="3">
        <f t="shared" si="25"/>
        <v>0</v>
      </c>
      <c r="CG20" s="3">
        <f t="shared" si="25"/>
        <v>0</v>
      </c>
      <c r="CH20" s="3">
        <f t="shared" si="25"/>
        <v>0</v>
      </c>
      <c r="CI20" s="3">
        <f t="shared" si="25"/>
        <v>0</v>
      </c>
      <c r="CJ20" s="3">
        <f>COUNTIF($B20:$V20,CJ$10)</f>
        <v>0</v>
      </c>
      <c r="CK20" s="3">
        <f>COUNTIF($B20:$V20,CK$10)</f>
        <v>0</v>
      </c>
      <c r="CL20" s="3">
        <f>COUNTIF($B20:$V20,CL$10)</f>
        <v>0</v>
      </c>
      <c r="CM20" s="3">
        <f>COUNTIF($B20:$V20,CM$10)</f>
        <v>0</v>
      </c>
      <c r="CN20" s="3">
        <f>COUNTIF($B20:$V20,CN$10)</f>
        <v>0</v>
      </c>
      <c r="CO20" s="3">
        <f>COUNTIF($B20:$V20,CO$10)</f>
        <v>0</v>
      </c>
      <c r="CP20" s="3">
        <f t="shared" ref="CP20:DI20" si="26">COUNTIF($B20:$V20,CP$10)</f>
        <v>0</v>
      </c>
      <c r="CQ20" s="3">
        <f t="shared" si="26"/>
        <v>0</v>
      </c>
      <c r="CR20" s="3">
        <f t="shared" si="26"/>
        <v>0</v>
      </c>
      <c r="CS20" s="3">
        <f t="shared" si="26"/>
        <v>0</v>
      </c>
      <c r="CT20" s="3">
        <f t="shared" si="26"/>
        <v>0</v>
      </c>
      <c r="CU20" s="3">
        <f t="shared" si="26"/>
        <v>0</v>
      </c>
      <c r="CV20" s="3">
        <f t="shared" si="26"/>
        <v>0</v>
      </c>
      <c r="CW20" s="3">
        <f t="shared" si="26"/>
        <v>0</v>
      </c>
      <c r="CX20" s="3">
        <f t="shared" si="26"/>
        <v>0</v>
      </c>
      <c r="CY20" s="3">
        <f t="shared" si="26"/>
        <v>0</v>
      </c>
      <c r="CZ20" s="3">
        <f t="shared" si="26"/>
        <v>0</v>
      </c>
      <c r="DA20" s="3">
        <f t="shared" si="26"/>
        <v>0</v>
      </c>
      <c r="DB20" s="3">
        <f t="shared" si="26"/>
        <v>0</v>
      </c>
      <c r="DC20" s="3">
        <f t="shared" si="26"/>
        <v>0</v>
      </c>
      <c r="DD20" s="3">
        <f t="shared" si="26"/>
        <v>0</v>
      </c>
      <c r="DE20" s="3">
        <f t="shared" si="26"/>
        <v>0</v>
      </c>
      <c r="DF20" s="3">
        <f t="shared" si="26"/>
        <v>0</v>
      </c>
      <c r="DG20" s="3">
        <f t="shared" si="26"/>
        <v>0</v>
      </c>
      <c r="DH20" s="3">
        <f t="shared" si="26"/>
        <v>0</v>
      </c>
      <c r="DI20" s="3">
        <f t="shared" si="26"/>
        <v>0</v>
      </c>
    </row>
    <row r="22" spans="1:113" hidden="1" outlineLevel="1">
      <c r="A22" s="207">
        <v>1</v>
      </c>
      <c r="B22" s="208">
        <v>2</v>
      </c>
      <c r="C22" s="208">
        <v>3</v>
      </c>
      <c r="D22" s="208">
        <v>4</v>
      </c>
      <c r="E22" s="209">
        <v>5</v>
      </c>
    </row>
    <row r="23" spans="1:113" ht="13.5" hidden="1" outlineLevel="1" thickBot="1">
      <c r="A23" s="223" t="s">
        <v>802</v>
      </c>
      <c r="B23" s="224" t="s">
        <v>803</v>
      </c>
      <c r="C23" s="224" t="s">
        <v>804</v>
      </c>
      <c r="D23" s="224" t="s">
        <v>805</v>
      </c>
      <c r="E23" s="225" t="s">
        <v>806</v>
      </c>
    </row>
    <row r="24" spans="1:113" collapsed="1">
      <c r="A24" s="210"/>
      <c r="B24" s="210"/>
      <c r="C24" s="210"/>
      <c r="D24" s="210"/>
      <c r="E24" s="210"/>
    </row>
  </sheetData>
  <phoneticPr fontId="36" type="noConversion"/>
  <hyperlinks>
    <hyperlink ref="A1" location="Copertina!A1" display="Vai alla Copertina"/>
  </hyperlinks>
  <pageMargins left="0.75" right="0.75" top="1" bottom="1" header="0.5" footer="0.5"/>
  <pageSetup paperSize="9" orientation="portrait" horizontalDpi="4294967293" verticalDpi="0" r:id="rId1"/>
  <headerFooter alignWithMargins="0"/>
</worksheet>
</file>

<file path=xl/worksheets/sheet6.xml><?xml version="1.0" encoding="utf-8"?>
<worksheet xmlns="http://schemas.openxmlformats.org/spreadsheetml/2006/main" xmlns:r="http://schemas.openxmlformats.org/officeDocument/2006/relationships">
  <sheetPr codeName="Foglio28"/>
  <dimension ref="A1:K18"/>
  <sheetViews>
    <sheetView showGridLines="0" workbookViewId="0">
      <selection activeCell="E44" sqref="E44"/>
    </sheetView>
  </sheetViews>
  <sheetFormatPr defaultRowHeight="12.75"/>
  <cols>
    <col min="1" max="1" width="9.140625" style="157"/>
    <col min="2" max="2" width="19" style="157" customWidth="1"/>
    <col min="3" max="3" width="17.5703125" style="157" customWidth="1"/>
    <col min="4" max="4" width="8.140625" style="157" customWidth="1"/>
    <col min="5" max="5" width="8.140625" style="157" bestFit="1" customWidth="1"/>
    <col min="6" max="6" width="7.42578125" style="157" bestFit="1" customWidth="1"/>
    <col min="7" max="7" width="7.28515625" style="157" bestFit="1" customWidth="1"/>
    <col min="8" max="9" width="10.5703125" style="157" bestFit="1" customWidth="1"/>
    <col min="10" max="16384" width="9.140625" style="157"/>
  </cols>
  <sheetData>
    <row r="1" spans="1:11" ht="25.5">
      <c r="A1" s="57" t="s">
        <v>622</v>
      </c>
      <c r="B1" s="155" t="s">
        <v>242</v>
      </c>
      <c r="C1" s="156">
        <v>35778</v>
      </c>
      <c r="E1" s="158"/>
      <c r="F1" s="159" t="str">
        <f>IF(I17=13,"Ho fatto TREDICI","Ho sprecato i soldi della schedina")</f>
        <v>Ho sprecato i soldi della schedina</v>
      </c>
      <c r="G1" s="160"/>
      <c r="H1" s="160"/>
      <c r="I1" s="160"/>
      <c r="J1" s="161"/>
      <c r="K1" s="162"/>
    </row>
    <row r="2" spans="1:11" ht="13.5" thickBot="1"/>
    <row r="3" spans="1:11" ht="18.75" thickBot="1">
      <c r="B3" s="163" t="s">
        <v>243</v>
      </c>
      <c r="C3" s="163" t="s">
        <v>244</v>
      </c>
      <c r="D3" s="163" t="s">
        <v>245</v>
      </c>
      <c r="E3" s="163" t="s">
        <v>246</v>
      </c>
      <c r="F3" s="163" t="s">
        <v>247</v>
      </c>
      <c r="G3" s="163" t="s">
        <v>248</v>
      </c>
      <c r="H3" s="164" t="s">
        <v>249</v>
      </c>
      <c r="I3" s="163" t="s">
        <v>250</v>
      </c>
    </row>
    <row r="4" spans="1:11" ht="18">
      <c r="B4" s="165" t="s">
        <v>251</v>
      </c>
      <c r="C4" s="165" t="s">
        <v>252</v>
      </c>
      <c r="D4" s="166"/>
      <c r="E4" s="166"/>
      <c r="F4" s="167" t="str">
        <f t="shared" ref="F4:F16" si="0">IF(D4&gt;E4,1,IF(D4&lt;E4,2,"x"))</f>
        <v>x</v>
      </c>
      <c r="G4" s="167">
        <f t="shared" ref="G4:G16" si="1">IF(D4&gt;E4,3,IF(D4&lt;E4,0,1))</f>
        <v>1</v>
      </c>
      <c r="H4" s="168"/>
      <c r="I4" s="167" t="str">
        <f t="shared" ref="I4:I16" si="2">IF(F4=H4,1,"Riprova")</f>
        <v>Riprova</v>
      </c>
    </row>
    <row r="5" spans="1:11" ht="18">
      <c r="B5" s="165" t="s">
        <v>253</v>
      </c>
      <c r="C5" s="165" t="s">
        <v>254</v>
      </c>
      <c r="D5" s="166"/>
      <c r="E5" s="166"/>
      <c r="F5" s="167" t="str">
        <f t="shared" si="0"/>
        <v>x</v>
      </c>
      <c r="G5" s="167">
        <f t="shared" si="1"/>
        <v>1</v>
      </c>
      <c r="H5" s="169"/>
      <c r="I5" s="167" t="str">
        <f t="shared" si="2"/>
        <v>Riprova</v>
      </c>
    </row>
    <row r="6" spans="1:11" ht="18">
      <c r="B6" s="165" t="s">
        <v>255</v>
      </c>
      <c r="C6" s="165" t="s">
        <v>256</v>
      </c>
      <c r="D6" s="166"/>
      <c r="E6" s="166"/>
      <c r="F6" s="167" t="str">
        <f t="shared" si="0"/>
        <v>x</v>
      </c>
      <c r="G6" s="167">
        <f t="shared" si="1"/>
        <v>1</v>
      </c>
      <c r="H6" s="169"/>
      <c r="I6" s="167" t="str">
        <f t="shared" si="2"/>
        <v>Riprova</v>
      </c>
    </row>
    <row r="7" spans="1:11" ht="18">
      <c r="B7" s="165" t="s">
        <v>257</v>
      </c>
      <c r="C7" s="165" t="s">
        <v>258</v>
      </c>
      <c r="D7" s="166"/>
      <c r="E7" s="166"/>
      <c r="F7" s="167" t="str">
        <f t="shared" si="0"/>
        <v>x</v>
      </c>
      <c r="G7" s="167">
        <f t="shared" si="1"/>
        <v>1</v>
      </c>
      <c r="H7" s="168"/>
      <c r="I7" s="167" t="str">
        <f t="shared" si="2"/>
        <v>Riprova</v>
      </c>
    </row>
    <row r="8" spans="1:11" ht="18">
      <c r="B8" s="165" t="s">
        <v>259</v>
      </c>
      <c r="C8" s="165" t="s">
        <v>260</v>
      </c>
      <c r="D8" s="166"/>
      <c r="E8" s="166"/>
      <c r="F8" s="167" t="str">
        <f t="shared" si="0"/>
        <v>x</v>
      </c>
      <c r="G8" s="167">
        <f t="shared" si="1"/>
        <v>1</v>
      </c>
      <c r="H8" s="169"/>
      <c r="I8" s="167" t="str">
        <f t="shared" si="2"/>
        <v>Riprova</v>
      </c>
    </row>
    <row r="9" spans="1:11" ht="18">
      <c r="B9" s="165" t="s">
        <v>261</v>
      </c>
      <c r="C9" s="165" t="s">
        <v>262</v>
      </c>
      <c r="D9" s="166"/>
      <c r="E9" s="166"/>
      <c r="F9" s="167" t="str">
        <f t="shared" si="0"/>
        <v>x</v>
      </c>
      <c r="G9" s="167">
        <f t="shared" si="1"/>
        <v>1</v>
      </c>
      <c r="H9" s="169"/>
      <c r="I9" s="167" t="str">
        <f t="shared" si="2"/>
        <v>Riprova</v>
      </c>
    </row>
    <row r="10" spans="1:11" ht="18">
      <c r="B10" s="165" t="s">
        <v>263</v>
      </c>
      <c r="C10" s="165" t="s">
        <v>264</v>
      </c>
      <c r="D10" s="166"/>
      <c r="E10" s="166"/>
      <c r="F10" s="167" t="str">
        <f t="shared" si="0"/>
        <v>x</v>
      </c>
      <c r="G10" s="167">
        <f t="shared" si="1"/>
        <v>1</v>
      </c>
      <c r="H10" s="168"/>
      <c r="I10" s="167" t="str">
        <f t="shared" si="2"/>
        <v>Riprova</v>
      </c>
    </row>
    <row r="11" spans="1:11" ht="18">
      <c r="B11" s="165" t="s">
        <v>265</v>
      </c>
      <c r="C11" s="165" t="s">
        <v>266</v>
      </c>
      <c r="D11" s="166"/>
      <c r="E11" s="166"/>
      <c r="F11" s="167" t="str">
        <f t="shared" si="0"/>
        <v>x</v>
      </c>
      <c r="G11" s="167">
        <f t="shared" si="1"/>
        <v>1</v>
      </c>
      <c r="H11" s="168"/>
      <c r="I11" s="167" t="str">
        <f t="shared" si="2"/>
        <v>Riprova</v>
      </c>
    </row>
    <row r="12" spans="1:11" ht="18">
      <c r="B12" s="165" t="s">
        <v>267</v>
      </c>
      <c r="C12" s="165" t="s">
        <v>268</v>
      </c>
      <c r="D12" s="166"/>
      <c r="E12" s="166"/>
      <c r="F12" s="167" t="str">
        <f t="shared" si="0"/>
        <v>x</v>
      </c>
      <c r="G12" s="167">
        <f t="shared" si="1"/>
        <v>1</v>
      </c>
      <c r="H12" s="169"/>
      <c r="I12" s="167" t="str">
        <f t="shared" si="2"/>
        <v>Riprova</v>
      </c>
    </row>
    <row r="13" spans="1:11" ht="18">
      <c r="B13" s="165" t="s">
        <v>269</v>
      </c>
      <c r="C13" s="165" t="s">
        <v>148</v>
      </c>
      <c r="D13" s="166"/>
      <c r="E13" s="166"/>
      <c r="F13" s="167" t="str">
        <f t="shared" si="0"/>
        <v>x</v>
      </c>
      <c r="G13" s="167">
        <f t="shared" si="1"/>
        <v>1</v>
      </c>
      <c r="H13" s="169"/>
      <c r="I13" s="167" t="str">
        <f t="shared" si="2"/>
        <v>Riprova</v>
      </c>
    </row>
    <row r="14" spans="1:11" ht="18">
      <c r="B14" s="165" t="s">
        <v>149</v>
      </c>
      <c r="C14" s="165" t="s">
        <v>150</v>
      </c>
      <c r="D14" s="166"/>
      <c r="E14" s="166"/>
      <c r="F14" s="167" t="str">
        <f t="shared" si="0"/>
        <v>x</v>
      </c>
      <c r="G14" s="167">
        <f t="shared" si="1"/>
        <v>1</v>
      </c>
      <c r="H14" s="169"/>
      <c r="I14" s="167" t="str">
        <f t="shared" si="2"/>
        <v>Riprova</v>
      </c>
    </row>
    <row r="15" spans="1:11" ht="18">
      <c r="B15" s="165" t="s">
        <v>151</v>
      </c>
      <c r="C15" s="165" t="s">
        <v>152</v>
      </c>
      <c r="D15" s="166"/>
      <c r="E15" s="166"/>
      <c r="F15" s="167" t="str">
        <f t="shared" si="0"/>
        <v>x</v>
      </c>
      <c r="G15" s="167">
        <f t="shared" si="1"/>
        <v>1</v>
      </c>
      <c r="H15" s="168"/>
      <c r="I15" s="167" t="str">
        <f t="shared" si="2"/>
        <v>Riprova</v>
      </c>
    </row>
    <row r="16" spans="1:11" ht="18.75" thickBot="1">
      <c r="B16" s="165" t="s">
        <v>153</v>
      </c>
      <c r="C16" s="165" t="s">
        <v>154</v>
      </c>
      <c r="D16" s="166"/>
      <c r="E16" s="166"/>
      <c r="F16" s="167" t="str">
        <f t="shared" si="0"/>
        <v>x</v>
      </c>
      <c r="G16" s="167">
        <f t="shared" si="1"/>
        <v>1</v>
      </c>
      <c r="H16" s="168"/>
      <c r="I16" s="167" t="str">
        <f t="shared" si="2"/>
        <v>Riprova</v>
      </c>
    </row>
    <row r="17" spans="2:9" ht="19.5" thickTop="1" thickBot="1">
      <c r="B17" s="170"/>
      <c r="C17" s="170"/>
      <c r="D17" s="170"/>
      <c r="E17" s="170"/>
      <c r="F17" s="170"/>
      <c r="G17" s="170"/>
      <c r="H17" s="170"/>
      <c r="I17" s="171">
        <f>SUM(I4:I16)</f>
        <v>0</v>
      </c>
    </row>
    <row r="18" spans="2:9" ht="21" thickTop="1">
      <c r="B18" s="172" t="s">
        <v>155</v>
      </c>
    </row>
  </sheetData>
  <sheetProtection sheet="1" objects="1" scenarios="1"/>
  <phoneticPr fontId="36" type="noConversion"/>
  <hyperlinks>
    <hyperlink ref="B18" location="SE!A1" display="Per capire la funzione IF [SE]"/>
    <hyperlink ref="A1" location="Copertina!A1" display="Vai alla Copertina"/>
  </hyperlinks>
  <pageMargins left="0.75" right="0.75" top="1" bottom="1" header="0.5" footer="0.5"/>
  <pageSetup paperSize="9" orientation="portrait" horizontalDpi="4294967293" verticalDpi="0" r:id="rId1"/>
  <headerFooter alignWithMargins="0"/>
</worksheet>
</file>

<file path=xl/worksheets/sheet7.xml><?xml version="1.0" encoding="utf-8"?>
<worksheet xmlns="http://schemas.openxmlformats.org/spreadsheetml/2006/main" xmlns:r="http://schemas.openxmlformats.org/officeDocument/2006/relationships">
  <sheetPr codeName="Foglio43"/>
  <dimension ref="A1:C72"/>
  <sheetViews>
    <sheetView showGridLines="0" workbookViewId="0">
      <pane xSplit="1" ySplit="1" topLeftCell="B2" activePane="bottomRight" state="frozen"/>
      <selection activeCell="E44" sqref="E44"/>
      <selection pane="topRight" activeCell="E44" sqref="E44"/>
      <selection pane="bottomLeft" activeCell="E44" sqref="E44"/>
      <selection pane="bottomRight" activeCell="E44" sqref="E44"/>
    </sheetView>
  </sheetViews>
  <sheetFormatPr defaultRowHeight="12.75"/>
  <cols>
    <col min="1" max="1" width="8.85546875" bestFit="1" customWidth="1"/>
    <col min="2" max="2" width="101.85546875" customWidth="1"/>
  </cols>
  <sheetData>
    <row r="1" spans="1:2" ht="26.25" thickBot="1">
      <c r="A1" s="57" t="s">
        <v>622</v>
      </c>
      <c r="B1" s="137" t="s">
        <v>156</v>
      </c>
    </row>
    <row r="3" spans="1:2" ht="38.25">
      <c r="B3" s="173" t="s">
        <v>1059</v>
      </c>
    </row>
    <row r="4" spans="1:2">
      <c r="B4" s="173" t="s">
        <v>1055</v>
      </c>
    </row>
    <row r="5" spans="1:2">
      <c r="B5" s="173" t="s">
        <v>880</v>
      </c>
    </row>
    <row r="6" spans="1:2">
      <c r="B6" s="134"/>
    </row>
    <row r="7" spans="1:2">
      <c r="B7" t="s">
        <v>157</v>
      </c>
    </row>
    <row r="8" spans="1:2">
      <c r="B8" s="134"/>
    </row>
    <row r="9" spans="1:2">
      <c r="B9" s="134"/>
    </row>
    <row r="10" spans="1:2">
      <c r="B10" s="174" t="s">
        <v>158</v>
      </c>
    </row>
    <row r="11" spans="1:2">
      <c r="B11" s="174"/>
    </row>
    <row r="12" spans="1:2" ht="38.25">
      <c r="B12" s="9" t="s">
        <v>283</v>
      </c>
    </row>
    <row r="13" spans="1:2">
      <c r="B13" s="174"/>
    </row>
    <row r="14" spans="1:2" ht="38.25">
      <c r="B14" s="173" t="s">
        <v>284</v>
      </c>
    </row>
    <row r="15" spans="1:2">
      <c r="B15" s="174"/>
    </row>
    <row r="16" spans="1:2">
      <c r="B16" s="173" t="s">
        <v>1056</v>
      </c>
    </row>
    <row r="17" spans="2:2" ht="25.5">
      <c r="B17" s="173" t="s">
        <v>1052</v>
      </c>
    </row>
    <row r="18" spans="2:2">
      <c r="B18" s="173" t="s">
        <v>1057</v>
      </c>
    </row>
    <row r="19" spans="2:2">
      <c r="B19" s="94"/>
    </row>
    <row r="20" spans="2:2" ht="25.5">
      <c r="B20" s="94" t="s">
        <v>1053</v>
      </c>
    </row>
    <row r="21" spans="2:2">
      <c r="B21" s="94"/>
    </row>
    <row r="22" spans="2:2" ht="25.5">
      <c r="B22" s="61" t="s">
        <v>1058</v>
      </c>
    </row>
    <row r="23" spans="2:2">
      <c r="B23" s="61"/>
    </row>
    <row r="24" spans="2:2">
      <c r="B24" s="61"/>
    </row>
    <row r="25" spans="2:2">
      <c r="B25" s="175" t="s">
        <v>285</v>
      </c>
    </row>
    <row r="26" spans="2:2">
      <c r="B26" s="176">
        <v>123</v>
      </c>
    </row>
    <row r="27" spans="2:2">
      <c r="B27" s="9"/>
    </row>
    <row r="28" spans="2:2">
      <c r="B28" s="9"/>
    </row>
    <row r="29" spans="2:2">
      <c r="B29" s="9" t="s">
        <v>1054</v>
      </c>
    </row>
    <row r="33" spans="2:3">
      <c r="B33" s="9"/>
    </row>
    <row r="34" spans="2:3">
      <c r="B34" s="9"/>
    </row>
    <row r="35" spans="2:3">
      <c r="B35" s="9"/>
    </row>
    <row r="36" spans="2:3">
      <c r="B36" s="142"/>
      <c r="C36" s="80"/>
    </row>
    <row r="37" spans="2:3">
      <c r="B37" s="9"/>
      <c r="C37" s="9"/>
    </row>
    <row r="38" spans="2:3">
      <c r="B38" s="9"/>
      <c r="C38" s="9"/>
    </row>
    <row r="39" spans="2:3">
      <c r="B39" s="9"/>
      <c r="C39" s="9"/>
    </row>
    <row r="72" spans="2:2">
      <c r="B72" t="s">
        <v>568</v>
      </c>
    </row>
  </sheetData>
  <phoneticPr fontId="36" type="noConversion"/>
  <conditionalFormatting sqref="B26">
    <cfRule type="cellIs" dxfId="2" priority="1" stopIfTrue="1" operator="equal">
      <formula>123</formula>
    </cfRule>
  </conditionalFormatting>
  <hyperlinks>
    <hyperlink ref="A1" location="Copertina!A1" display="Vai alla Copertina"/>
  </hyperlinks>
  <pageMargins left="0.19685039370078741" right="0" top="0.98425196850393704" bottom="0.98425196850393704" header="0.51181102362204722" footer="0.51181102362204722"/>
  <pageSetup paperSize="9" scale="90" orientation="portrait" horizontalDpi="4294967293" verticalDpi="0" r:id="rId1"/>
  <headerFooter alignWithMargins="0">
    <oddHeader>&amp;RPag.: &amp;P di &amp;N</oddHeader>
    <oddFooter>&amp;L&amp;Z  &amp;F</oddFooter>
  </headerFooter>
  <rowBreaks count="1" manualBreakCount="1">
    <brk id="27" max="16383" man="1"/>
  </rowBreaks>
  <drawing r:id="rId2"/>
</worksheet>
</file>

<file path=xl/worksheets/sheet8.xml><?xml version="1.0" encoding="utf-8"?>
<worksheet xmlns="http://schemas.openxmlformats.org/spreadsheetml/2006/main" xmlns:r="http://schemas.openxmlformats.org/officeDocument/2006/relationships">
  <sheetPr codeName="Foglio40"/>
  <dimension ref="A1:C51"/>
  <sheetViews>
    <sheetView showGridLines="0" workbookViewId="0">
      <pane xSplit="1" ySplit="1" topLeftCell="B2" activePane="bottomRight" state="frozen"/>
      <selection activeCell="E44" sqref="E44"/>
      <selection pane="topRight" activeCell="E44" sqref="E44"/>
      <selection pane="bottomLeft" activeCell="E44" sqref="E44"/>
      <selection pane="bottomRight" activeCell="E44" sqref="E44"/>
    </sheetView>
  </sheetViews>
  <sheetFormatPr defaultRowHeight="12.75"/>
  <cols>
    <col min="1" max="1" width="8.85546875" bestFit="1" customWidth="1"/>
    <col min="2" max="2" width="101.85546875" customWidth="1"/>
  </cols>
  <sheetData>
    <row r="1" spans="1:2" ht="26.25" thickBot="1">
      <c r="A1" s="57" t="s">
        <v>622</v>
      </c>
      <c r="B1" s="58" t="s">
        <v>197</v>
      </c>
    </row>
    <row r="3" spans="1:2" ht="25.5">
      <c r="B3" s="9" t="s">
        <v>198</v>
      </c>
    </row>
    <row r="4" spans="1:2">
      <c r="B4" s="9"/>
    </row>
    <row r="5" spans="1:2" ht="114.75">
      <c r="B5" s="61" t="s">
        <v>396</v>
      </c>
    </row>
    <row r="6" spans="1:2">
      <c r="B6" s="9"/>
    </row>
    <row r="7" spans="1:2" ht="25.5">
      <c r="B7" s="61" t="s">
        <v>199</v>
      </c>
    </row>
    <row r="8" spans="1:2">
      <c r="B8" s="9"/>
    </row>
    <row r="9" spans="1:2" ht="114.75">
      <c r="B9" s="61" t="s">
        <v>422</v>
      </c>
    </row>
    <row r="10" spans="1:2">
      <c r="B10" s="9"/>
    </row>
    <row r="11" spans="1:2">
      <c r="B11" s="177" t="s">
        <v>200</v>
      </c>
    </row>
    <row r="12" spans="1:2">
      <c r="B12" s="9"/>
    </row>
    <row r="13" spans="1:2" ht="38.25">
      <c r="B13" s="61" t="s">
        <v>610</v>
      </c>
    </row>
    <row r="14" spans="1:2">
      <c r="B14" s="9"/>
    </row>
    <row r="15" spans="1:2" ht="114.75">
      <c r="B15" s="9" t="s">
        <v>914</v>
      </c>
    </row>
    <row r="16" spans="1:2">
      <c r="B16" s="9"/>
    </row>
    <row r="17" spans="2:2" ht="102">
      <c r="B17" s="9" t="s">
        <v>424</v>
      </c>
    </row>
    <row r="18" spans="2:2">
      <c r="B18" s="9"/>
    </row>
    <row r="19" spans="2:2" ht="38.25">
      <c r="B19" s="9" t="s">
        <v>425</v>
      </c>
    </row>
    <row r="20" spans="2:2">
      <c r="B20" s="9"/>
    </row>
    <row r="21" spans="2:2" ht="51">
      <c r="B21" s="61" t="s">
        <v>686</v>
      </c>
    </row>
    <row r="22" spans="2:2">
      <c r="B22" s="9"/>
    </row>
    <row r="23" spans="2:2" ht="63.75">
      <c r="B23" s="9" t="s">
        <v>877</v>
      </c>
    </row>
    <row r="24" spans="2:2">
      <c r="B24" s="9"/>
    </row>
    <row r="25" spans="2:2">
      <c r="B25" s="177" t="s">
        <v>611</v>
      </c>
    </row>
    <row r="26" spans="2:2">
      <c r="B26" s="9"/>
    </row>
    <row r="27" spans="2:2" ht="51">
      <c r="B27" s="61" t="s">
        <v>878</v>
      </c>
    </row>
    <row r="28" spans="2:2">
      <c r="B28" s="9"/>
    </row>
    <row r="29" spans="2:2" ht="51">
      <c r="B29" s="9" t="s">
        <v>879</v>
      </c>
    </row>
    <row r="30" spans="2:2">
      <c r="B30" s="9"/>
    </row>
    <row r="31" spans="2:2" ht="102">
      <c r="B31" s="9" t="s">
        <v>451</v>
      </c>
    </row>
    <row r="32" spans="2:2">
      <c r="B32" s="9"/>
    </row>
    <row r="33" spans="2:3" ht="38.25">
      <c r="B33" s="9" t="s">
        <v>452</v>
      </c>
    </row>
    <row r="34" spans="2:3">
      <c r="B34" s="9"/>
    </row>
    <row r="35" spans="2:3" ht="63.75">
      <c r="B35" s="61" t="s">
        <v>453</v>
      </c>
    </row>
    <row r="45" spans="2:3">
      <c r="B45" s="9"/>
    </row>
    <row r="46" spans="2:3">
      <c r="B46" s="9"/>
    </row>
    <row r="47" spans="2:3">
      <c r="B47" s="9"/>
    </row>
    <row r="48" spans="2:3">
      <c r="B48" s="80"/>
      <c r="C48" s="80"/>
    </row>
    <row r="49" spans="2:3">
      <c r="B49" s="9"/>
      <c r="C49" s="9"/>
    </row>
    <row r="50" spans="2:3">
      <c r="B50" s="9"/>
      <c r="C50" s="9"/>
    </row>
    <row r="51" spans="2:3">
      <c r="B51" s="9"/>
      <c r="C51" s="9"/>
    </row>
  </sheetData>
  <phoneticPr fontId="36" type="noConversion"/>
  <hyperlinks>
    <hyperlink ref="A1" location="Copertina!A1" display="Vai alla Copertina"/>
  </hyperlinks>
  <pageMargins left="0.19685039370078741" right="0" top="0.98425196850393704" bottom="0.98425196850393704" header="0.51181102362204722" footer="0.51181102362204722"/>
  <pageSetup paperSize="9" scale="90" orientation="portrait" horizontalDpi="4294967293" verticalDpi="0" r:id="rId1"/>
  <headerFooter alignWithMargins="0">
    <oddHeader>&amp;RPag.: &amp;P di &amp;N</oddHeader>
    <oddFooter>&amp;L&amp;Z  &amp;F</oddFooter>
  </headerFooter>
  <drawing r:id="rId2"/>
</worksheet>
</file>

<file path=xl/worksheets/sheet9.xml><?xml version="1.0" encoding="utf-8"?>
<worksheet xmlns="http://schemas.openxmlformats.org/spreadsheetml/2006/main" xmlns:r="http://schemas.openxmlformats.org/officeDocument/2006/relationships">
  <sheetPr codeName="Foglio37"/>
  <dimension ref="A1:C179"/>
  <sheetViews>
    <sheetView showGridLines="0" workbookViewId="0">
      <pane xSplit="1" ySplit="1" topLeftCell="B2" activePane="bottomRight" state="frozen"/>
      <selection activeCell="E44" sqref="E44"/>
      <selection pane="topRight" activeCell="E44" sqref="E44"/>
      <selection pane="bottomLeft" activeCell="E44" sqref="E44"/>
      <selection pane="bottomRight" activeCell="A3" sqref="A3"/>
    </sheetView>
  </sheetViews>
  <sheetFormatPr defaultRowHeight="12.75"/>
  <cols>
    <col min="1" max="1" width="8.85546875" bestFit="1" customWidth="1"/>
    <col min="2" max="2" width="98.42578125" customWidth="1"/>
  </cols>
  <sheetData>
    <row r="1" spans="1:2" ht="40.5" customHeight="1" thickBot="1">
      <c r="A1" s="57" t="s">
        <v>622</v>
      </c>
      <c r="B1" s="58"/>
    </row>
    <row r="3" spans="1:2">
      <c r="B3" s="134" t="s">
        <v>1082</v>
      </c>
    </row>
    <row r="4" spans="1:2" ht="18.75" customHeight="1">
      <c r="B4" s="134" t="s">
        <v>84</v>
      </c>
    </row>
    <row r="5" spans="1:2" ht="25.5">
      <c r="B5" s="135" t="s">
        <v>910</v>
      </c>
    </row>
    <row r="6" spans="1:2">
      <c r="B6" s="134" t="s">
        <v>911</v>
      </c>
    </row>
    <row r="7" spans="1:2">
      <c r="B7" s="134" t="s">
        <v>144</v>
      </c>
    </row>
    <row r="8" spans="1:2">
      <c r="B8" s="174" t="s">
        <v>912</v>
      </c>
    </row>
    <row r="9" spans="1:2">
      <c r="B9" s="174" t="s">
        <v>913</v>
      </c>
    </row>
    <row r="10" spans="1:2">
      <c r="B10" s="174" t="s">
        <v>131</v>
      </c>
    </row>
    <row r="11" spans="1:2">
      <c r="B11" s="174" t="s">
        <v>132</v>
      </c>
    </row>
    <row r="13" spans="1:2" ht="25.5">
      <c r="B13" s="141" t="s">
        <v>133</v>
      </c>
    </row>
    <row r="14" spans="1:2">
      <c r="B14" s="27"/>
    </row>
    <row r="15" spans="1:2">
      <c r="B15" s="27"/>
    </row>
    <row r="20" spans="2:2">
      <c r="B20" s="134"/>
    </row>
    <row r="21" spans="2:2">
      <c r="B21" s="134"/>
    </row>
    <row r="22" spans="2:2">
      <c r="B22" s="134"/>
    </row>
    <row r="23" spans="2:2">
      <c r="B23" s="134"/>
    </row>
    <row r="24" spans="2:2">
      <c r="B24" s="134"/>
    </row>
    <row r="25" spans="2:2">
      <c r="B25" s="179"/>
    </row>
    <row r="26" spans="2:2">
      <c r="B26" s="138"/>
    </row>
    <row r="29" spans="2:2">
      <c r="B29" s="180"/>
    </row>
    <row r="33" spans="2:2">
      <c r="B33" t="s">
        <v>134</v>
      </c>
    </row>
    <row r="39" spans="2:2" ht="25.5">
      <c r="B39" s="9" t="s">
        <v>135</v>
      </c>
    </row>
    <row r="47" spans="2:2">
      <c r="B47" s="9"/>
    </row>
    <row r="48" spans="2:2">
      <c r="B48" s="9"/>
    </row>
    <row r="49" spans="2:3">
      <c r="B49" s="9"/>
    </row>
    <row r="50" spans="2:3">
      <c r="B50" s="80"/>
      <c r="C50" s="80"/>
    </row>
    <row r="51" spans="2:3">
      <c r="B51" s="9"/>
      <c r="C51" s="9"/>
    </row>
    <row r="52" spans="2:3">
      <c r="B52" s="9"/>
      <c r="C52" s="9"/>
    </row>
    <row r="53" spans="2:3">
      <c r="B53" s="9"/>
      <c r="C53" s="9"/>
    </row>
    <row r="72" spans="2:2">
      <c r="B72" t="s">
        <v>136</v>
      </c>
    </row>
    <row r="97" spans="2:2">
      <c r="B97" t="s">
        <v>145</v>
      </c>
    </row>
    <row r="120" spans="2:2">
      <c r="B120" t="s">
        <v>146</v>
      </c>
    </row>
    <row r="143" spans="2:2">
      <c r="B143" t="s">
        <v>147</v>
      </c>
    </row>
    <row r="153" spans="2:2" ht="38.25">
      <c r="B153" s="9" t="s">
        <v>852</v>
      </c>
    </row>
    <row r="169" spans="2:2">
      <c r="B169" t="s">
        <v>1080</v>
      </c>
    </row>
    <row r="179" spans="2:2">
      <c r="B179" t="s">
        <v>1081</v>
      </c>
    </row>
  </sheetData>
  <phoneticPr fontId="36" type="noConversion"/>
  <hyperlinks>
    <hyperlink ref="A1" location="Copertina!A1" display="Vai alla Copertina"/>
  </hyperlinks>
  <pageMargins left="0.19685039370078741" right="0" top="0.98425196850393704" bottom="0.98425196850393704" header="0.51181102362204722" footer="0.51181102362204722"/>
  <pageSetup paperSize="9" scale="90" orientation="portrait" horizontalDpi="4294967293" verticalDpi="0" r:id="rId1"/>
  <headerFooter alignWithMargins="0">
    <oddHeader>&amp;RPag.: &amp;P di &amp;N</oddHeader>
    <oddFooter>&amp;L&amp;Z  &amp;F</oddFooter>
  </headerFooter>
  <rowBreaks count="3" manualBreakCount="3">
    <brk id="38" max="16383" man="1"/>
    <brk id="95" max="16383" man="1"/>
    <brk id="151" max="16383"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Fogli di lavoro</vt:lpstr>
      </vt:variant>
      <vt:variant>
        <vt:i4>50</vt:i4>
      </vt:variant>
      <vt:variant>
        <vt:lpstr>Intervalli denominati</vt:lpstr>
      </vt:variant>
      <vt:variant>
        <vt:i4>67</vt:i4>
      </vt:variant>
    </vt:vector>
  </HeadingPairs>
  <TitlesOfParts>
    <vt:vector size="117" baseType="lpstr">
      <vt:lpstr>Copertina</vt:lpstr>
      <vt:lpstr>TriangVerdiE2010</vt:lpstr>
      <vt:lpstr>TriangVerdiE2003</vt:lpstr>
      <vt:lpstr>DB_Moduli</vt:lpstr>
      <vt:lpstr>DB_Filtri</vt:lpstr>
      <vt:lpstr>Schedina</vt:lpstr>
      <vt:lpstr>Formatt_Cond</vt:lpstr>
      <vt:lpstr>Protez_Foglio</vt:lpstr>
      <vt:lpstr>Word_Art</vt:lpstr>
      <vt:lpstr>SceltaRapidaWindows</vt:lpstr>
      <vt:lpstr>SceltaRapidaExcel</vt:lpstr>
      <vt:lpstr>Lezioni_2013</vt:lpstr>
      <vt:lpstr>Mascherine</vt:lpstr>
      <vt:lpstr>Esercizio_2013</vt:lpstr>
      <vt:lpstr>GestioneDate</vt:lpstr>
      <vt:lpstr>Cerca_Vert</vt:lpstr>
      <vt:lpstr>Concatena</vt:lpstr>
      <vt:lpstr>Riferimenti</vt:lpstr>
      <vt:lpstr>Estensioni</vt:lpstr>
      <vt:lpstr>Gruppo</vt:lpstr>
      <vt:lpstr>Avvio</vt:lpstr>
      <vt:lpstr>Finestra</vt:lpstr>
      <vt:lpstr>Cella</vt:lpstr>
      <vt:lpstr>FormCelle</vt:lpstr>
      <vt:lpstr>BordiGrigi</vt:lpstr>
      <vt:lpstr>Riquadri</vt:lpstr>
      <vt:lpstr>Tasti</vt:lpstr>
      <vt:lpstr>Opzioni_Excel</vt:lpstr>
      <vt:lpstr>Aiuto</vt:lpstr>
      <vt:lpstr>Nuovo</vt:lpstr>
      <vt:lpstr>Esistente</vt:lpstr>
      <vt:lpstr>Apri</vt:lpstr>
      <vt:lpstr>GestioneRis</vt:lpstr>
      <vt:lpstr>Selezione</vt:lpstr>
      <vt:lpstr>Simboli</vt:lpstr>
      <vt:lpstr>Data</vt:lpstr>
      <vt:lpstr>DataForm</vt:lpstr>
      <vt:lpstr>Adesso</vt:lpstr>
      <vt:lpstr>Oggi</vt:lpstr>
      <vt:lpstr>Anno</vt:lpstr>
      <vt:lpstr>Mese</vt:lpstr>
      <vt:lpstr>Somma</vt:lpstr>
      <vt:lpstr>SE</vt:lpstr>
      <vt:lpstr>SubTotale</vt:lpstr>
      <vt:lpstr>Copia_IS</vt:lpstr>
      <vt:lpstr>Copia_Files</vt:lpstr>
      <vt:lpstr>PosizCurs</vt:lpstr>
      <vt:lpstr>RicercaFile</vt:lpstr>
      <vt:lpstr>DB_Ordina</vt:lpstr>
      <vt:lpstr>Lotto</vt:lpstr>
      <vt:lpstr>SceltaRapidaExcel!__goback</vt:lpstr>
      <vt:lpstr>Aiuto</vt:lpstr>
      <vt:lpstr>Apri_File_Nuovo</vt:lpstr>
      <vt:lpstr>Copia_Files!Area_stampa</vt:lpstr>
      <vt:lpstr>Avvio</vt:lpstr>
      <vt:lpstr>SceltaRapidaExcel!bmbacktotop</vt:lpstr>
      <vt:lpstr>BordiGrigi</vt:lpstr>
      <vt:lpstr>BottoneExcelOrig</vt:lpstr>
      <vt:lpstr>Cella_Contenuti</vt:lpstr>
      <vt:lpstr>Cella_Form</vt:lpstr>
      <vt:lpstr>Cella_FormInvis</vt:lpstr>
      <vt:lpstr>Copertina</vt:lpstr>
      <vt:lpstr>Copia</vt:lpstr>
      <vt:lpstr>Copia_Incolla</vt:lpstr>
      <vt:lpstr>Copia_Incolla_Spec</vt:lpstr>
      <vt:lpstr>Correzione_Cella</vt:lpstr>
      <vt:lpstr>Ctrl_Alt_Canc</vt:lpstr>
      <vt:lpstr>Date</vt:lpstr>
      <vt:lpstr>Date_Visual</vt:lpstr>
      <vt:lpstr>DBFornitori</vt:lpstr>
      <vt:lpstr>Estensioni</vt:lpstr>
      <vt:lpstr>File_Esistente</vt:lpstr>
      <vt:lpstr>RicercaFile!find_file</vt:lpstr>
      <vt:lpstr>Finestra_Nomi</vt:lpstr>
      <vt:lpstr>FoglioVarie</vt:lpstr>
      <vt:lpstr>Funione_SE</vt:lpstr>
      <vt:lpstr>Funzione_Adesso</vt:lpstr>
      <vt:lpstr>Funzione_Anno</vt:lpstr>
      <vt:lpstr>Funzione_inserimento</vt:lpstr>
      <vt:lpstr>Funzione_Mese</vt:lpstr>
      <vt:lpstr>Funzione_OGGI</vt:lpstr>
      <vt:lpstr>Funzione_Somma</vt:lpstr>
      <vt:lpstr>Funzione_Subtotale</vt:lpstr>
      <vt:lpstr>Gestione_Risorse</vt:lpstr>
      <vt:lpstr>Gruppo</vt:lpstr>
      <vt:lpstr>Lezione02</vt:lpstr>
      <vt:lpstr>Lotto</vt:lpstr>
      <vt:lpstr>Menu_Schede</vt:lpstr>
      <vt:lpstr>Opzioni</vt:lpstr>
      <vt:lpstr>Ordinamento</vt:lpstr>
      <vt:lpstr>Percentuale_Differenza</vt:lpstr>
      <vt:lpstr>Posizione_Cursore_2007</vt:lpstr>
      <vt:lpstr>Ricerca_Files</vt:lpstr>
      <vt:lpstr>Riferimenti_Assoluti_Relativi</vt:lpstr>
      <vt:lpstr>Scheda_Svuluppo</vt:lpstr>
      <vt:lpstr>Selezione_Oggetti</vt:lpstr>
      <vt:lpstr>Simboli_ASCII</vt:lpstr>
      <vt:lpstr>Stampare_Finestra</vt:lpstr>
      <vt:lpstr>Stampare_Logo</vt:lpstr>
      <vt:lpstr>Subtotali</vt:lpstr>
      <vt:lpstr>TabellaLotto</vt:lpstr>
      <vt:lpstr>TabellaLottoEstrazioni</vt:lpstr>
      <vt:lpstr>Data!TabellaSettimana</vt:lpstr>
      <vt:lpstr>Tasti_Excel</vt:lpstr>
      <vt:lpstr>Tasti_Tutti</vt:lpstr>
      <vt:lpstr>Aiuto!Titoli_stampa</vt:lpstr>
      <vt:lpstr>Concatena!Titoli_stampa</vt:lpstr>
      <vt:lpstr>Copia_Files!Titoli_stampa</vt:lpstr>
      <vt:lpstr>Copia_IS!Titoli_stampa</vt:lpstr>
      <vt:lpstr>Formatt_Cond!Titoli_stampa</vt:lpstr>
      <vt:lpstr>Gruppo!Titoli_stampa</vt:lpstr>
      <vt:lpstr>Lezioni_2013!Titoli_stampa</vt:lpstr>
      <vt:lpstr>Protez_Foglio!Titoli_stampa</vt:lpstr>
      <vt:lpstr>RicercaFile!Titoli_stampa</vt:lpstr>
      <vt:lpstr>Riferimenti!Titoli_stampa</vt:lpstr>
      <vt:lpstr>Riquadri!Titoli_stampa</vt:lpstr>
      <vt:lpstr>TriangVerdiE2003!Titoli_stampa</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Sanson Cesare</dc:creator>
  <cp:lastModifiedBy>Utente</cp:lastModifiedBy>
  <cp:lastPrinted>2013-04-04T11:41:52Z</cp:lastPrinted>
  <dcterms:created xsi:type="dcterms:W3CDTF">2013-01-13T10:35:30Z</dcterms:created>
  <dcterms:modified xsi:type="dcterms:W3CDTF">2017-05-11T20:29:07Z</dcterms:modified>
</cp:coreProperties>
</file>